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Course'!$A$1:$H$95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5" i="1" l="1"/>
  <c r="G95" i="1" s="1"/>
  <c r="D95" i="1"/>
  <c r="C95" i="1"/>
  <c r="F89" i="1"/>
  <c r="D89" i="1"/>
  <c r="C89" i="1"/>
  <c r="F83" i="1"/>
  <c r="G83" i="1" s="1"/>
  <c r="D83" i="1"/>
  <c r="C83" i="1"/>
  <c r="F77" i="1"/>
  <c r="D77" i="1"/>
  <c r="C77" i="1"/>
  <c r="F71" i="1"/>
  <c r="D71" i="1"/>
  <c r="C71" i="1"/>
  <c r="F65" i="1"/>
  <c r="D65" i="1"/>
  <c r="C65" i="1"/>
  <c r="F59" i="1"/>
  <c r="D59" i="1"/>
  <c r="C59" i="1"/>
  <c r="G59" i="1" s="1"/>
  <c r="G71" i="1" l="1"/>
  <c r="E95" i="1"/>
  <c r="E89" i="1"/>
  <c r="G89" i="1"/>
  <c r="E83" i="1"/>
  <c r="E77" i="1"/>
  <c r="G77" i="1"/>
  <c r="E71" i="1"/>
  <c r="E65" i="1"/>
  <c r="G65" i="1"/>
  <c r="E59"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M57" i="9" s="1"/>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45" i="9" l="1"/>
  <c r="K51" i="9"/>
  <c r="S45" i="9"/>
  <c r="E51" i="9"/>
  <c r="K57" i="9"/>
  <c r="Q45" i="9"/>
  <c r="M51" i="9"/>
  <c r="G51" i="9"/>
  <c r="G53" i="1"/>
  <c r="E41" i="1"/>
  <c r="E59" i="3"/>
  <c r="E29" i="3"/>
  <c r="G2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E31" i="2" l="1"/>
  <c r="K35"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<sst xmlns="http://schemas.openxmlformats.org/spreadsheetml/2006/main" count="1240" uniqueCount="118">
  <si>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</si>
  <si>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</si>
  <si>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</si>
  <si>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</si>
  <si>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</si>
  <si>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</si>
  <si>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</si>
  <si>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</si>
  <si>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</si>
  <si>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</si>
  <si>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</si>
  <si>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</si>
  <si>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</si>
  <si>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</si>
  <si>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</si>
  <si>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</si>
  <si>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</si>
  <si>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</si>
  <si>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</si>
  <si>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</si>
  <si>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</si>
  <si>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</si>
  <si>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</si>
  <si>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</si>
  <si>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</si>
  <si>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</si>
  <si>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</si>
  <si>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</si>
  <si>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</si>
  <si>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</si>
  <si>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</si>
  <si>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</si>
  <si>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</si>
  <si>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</si>
  <si>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</si>
  <si>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</si>
  <si>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</si>
  <si>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</si>
  <si>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</si>
  <si>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</si>
  <si>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</si>
  <si>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</si>
  <si>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</si>
  <si>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</si>
  <si>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</si>
  <si>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</si>
  <si>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</si>
  <si>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</si>
  <si>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</si>
  <si>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</si>
  <si>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</si>
  <si>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</si>
  <si>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</si>
  <si>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</si>
  <si>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</si>
  <si>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</si>
  <si>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</si>
  <si>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</si>
  <si>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</si>
  <si>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</si>
  <si>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</si>
  <si>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</si>
  <si>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</si>
  <si>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</si>
  <si>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</si>
  <si>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</si>
  <si>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</si>
  <si>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</si>
  <si>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</si>
  <si>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</si>
  <si>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</si>
  <si>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</si>
  <si>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</si>
  <si>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</si>
  <si>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</si>
  <si>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</si>
  <si>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</si>
  <si>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</si>
  <si>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</si>
  <si>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</si>
  <si>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</si>
  <si>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</si>
  <si>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</si>
  <si>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</si>
  <si>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</si>
  <si>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</si>
  <si>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</si>
  <si>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</si>
  <si>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</si>
  <si>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</si>
  <si>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</si>
  <si>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</si>
  <si>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</si>
  <si>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</si>
  <si>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</si>
  <si>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</si>
  <si>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</si>
  <si>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</si>
  <si>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Water/Wastewater</t>
  </si>
  <si>
    <t>Water/Wastewater
Success and Retention Rates by Demographics</t>
  </si>
  <si>
    <t>Water/Wastewater
Success and Retention Rates by Course</t>
  </si>
  <si>
    <t>Water/Wastewater
Success and Retention Rates by Distance Education (DE) Status</t>
  </si>
  <si>
    <t>Water/Wastewater
Success and Retention Rates by Distance Education Status and Race/Ethnicity</t>
  </si>
  <si>
    <t>Water/Wastewater
Productivity</t>
  </si>
  <si>
    <t>WWTR-101 : Fund of Water/Wastewater Tech</t>
  </si>
  <si>
    <t>WWTR-102 : Calculations in WWTR Tech</t>
  </si>
  <si>
    <t>WWTR-105 : Water Conservation</t>
  </si>
  <si>
    <t>WWTR-110 : Lab Analysis Water/Wastewater</t>
  </si>
  <si>
    <t>WWTR-112 : Plant Ops: Water Treatment</t>
  </si>
  <si>
    <t>WWTR-114 : Plant Ops Wastewater Treatment</t>
  </si>
  <si>
    <t>WWTR-130 : Water Distribution Systems</t>
  </si>
  <si>
    <t>WWTR-132 : Wastewater Collection Systems</t>
  </si>
  <si>
    <t>WWTR-134 : Mechanical Maintenance</t>
  </si>
  <si>
    <t>WWTR-265 : Water Distribution Systems II</t>
  </si>
  <si>
    <t>WWTR-267 : Wastewater Collect Systems II</t>
  </si>
  <si>
    <t>WWTR-280 : Backflow Tester Training</t>
  </si>
  <si>
    <t>WWTR-282 : Cross Connect Ctrl Specialist</t>
  </si>
  <si>
    <t>WWTR-290 : Cooperative Work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</si>
</sst>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0</xdr:row>
      <xdr:rowOff>180975</xdr:rowOff>
    </xdr:from>
    <xdr:to>
      <xdr:col>9</xdr:col>
      <xdr:colOff>161399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677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1" t="s">
        <v>85</v>
      </c>
      <c r="B4" s="122"/>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1" t="s">
        <v>84</v>
      </c>
      <c r="B10" s="122"/>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1" t="s">
        <v>83</v>
      </c>
      <c r="B14" s="122"/>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7" t="s">
        <v>98</v>
      </c>
      <c r="B1" s="127"/>
      <c r="C1" s="127"/>
      <c r="D1" s="127"/>
      <c r="E1" s="127"/>
      <c r="F1" s="127"/>
      <c r="G1" s="127"/>
      <c r="H1" s="127"/>
      <c r="I1" s="127"/>
      <c r="J1" s="127"/>
      <c r="K1" s="127"/>
      <c r="L1" s="127"/>
      <c r="M1" s="127"/>
    </row>
    <row r="2" spans="1:13" x14ac:dyDescent="0.25">
      <c r="A2" s="128" t="s">
        <v>63</v>
      </c>
      <c r="B2" s="128"/>
      <c r="C2" s="128"/>
      <c r="D2" s="128"/>
      <c r="E2" s="128"/>
      <c r="F2" s="128"/>
      <c r="G2" s="128"/>
      <c r="H2" s="128"/>
      <c r="I2" s="128"/>
      <c r="J2" s="128"/>
      <c r="K2" s="128"/>
      <c r="L2" s="128"/>
      <c r="M2" s="128"/>
    </row>
    <row r="3" spans="1:13" s="24" customFormat="1" ht="30" x14ac:dyDescent="0.25">
      <c r="A3" s="51" t="s">
        <v>10</v>
      </c>
      <c r="B3" s="126" t="s">
        <v>0</v>
      </c>
      <c r="C3" s="126"/>
      <c r="D3" s="126" t="s">
        <v>1</v>
      </c>
      <c r="E3" s="126"/>
      <c r="F3" s="126" t="s">
        <v>2</v>
      </c>
      <c r="G3" s="126"/>
      <c r="H3" s="126" t="s">
        <v>48</v>
      </c>
      <c r="I3" s="126"/>
      <c r="J3" s="126" t="s">
        <v>47</v>
      </c>
      <c r="K3" s="126"/>
      <c r="L3" s="50" t="s">
        <v>31</v>
      </c>
      <c r="M3" s="50" t="s">
        <v>96</v>
      </c>
    </row>
    <row r="4" spans="1:13" x14ac:dyDescent="0.25">
      <c r="A4" s="16" t="s">
        <v>11</v>
      </c>
      <c r="B4" s="111">
        <v>31</v>
      </c>
      <c r="C4" s="9">
        <f>IFERROR(B4/B$7, "--")</f>
        <v>0.13080168776371309</v>
      </c>
      <c r="D4" s="111">
        <v>15</v>
      </c>
      <c r="E4" s="9">
        <f t="shared" ref="E4:E6" si="0">IFERROR(D4/D$7, "--")</f>
        <v>7.9365079365079361E-2</v>
      </c>
      <c r="F4" s="111">
        <v>18</v>
      </c>
      <c r="G4" s="9">
        <f t="shared" ref="G4:G6" si="1">IFERROR(F4/F$7, "--")</f>
        <v>8.1818181818181818E-2</v>
      </c>
      <c r="H4" s="111">
        <v>15</v>
      </c>
      <c r="I4" s="9">
        <f t="shared" ref="I4:I6" si="2">IFERROR(H4/H$7, "--")</f>
        <v>7.2115384615384609E-2</v>
      </c>
      <c r="J4" s="111">
        <v>12</v>
      </c>
      <c r="K4" s="9">
        <f t="shared" ref="K4:K6" si="3">IFERROR(J4/J$7, "--")</f>
        <v>7.8947368421052627E-2</v>
      </c>
      <c r="L4" s="9">
        <f>IFERROR((J4-B4)/B4, "--")</f>
        <v>-0.61290322580645162</v>
      </c>
      <c r="M4" s="110"/>
    </row>
    <row r="5" spans="1:13" x14ac:dyDescent="0.25">
      <c r="A5" s="16" t="s">
        <v>12</v>
      </c>
      <c r="B5" s="111">
        <v>205</v>
      </c>
      <c r="C5" s="9">
        <f t="shared" ref="C5" si="4">IFERROR(B5/B$7, "--")</f>
        <v>0.86497890295358648</v>
      </c>
      <c r="D5" s="111">
        <v>173</v>
      </c>
      <c r="E5" s="9">
        <f t="shared" si="0"/>
        <v>0.91534391534391535</v>
      </c>
      <c r="F5" s="111">
        <v>199</v>
      </c>
      <c r="G5" s="9">
        <f>IFERROR(F5/F$7, "--")</f>
        <v>0.90454545454545454</v>
      </c>
      <c r="H5" s="111">
        <v>190</v>
      </c>
      <c r="I5" s="9">
        <f t="shared" si="2"/>
        <v>0.91346153846153844</v>
      </c>
      <c r="J5" s="111">
        <v>139</v>
      </c>
      <c r="K5" s="9">
        <f t="shared" si="3"/>
        <v>0.91447368421052633</v>
      </c>
      <c r="L5" s="9">
        <f>IFERROR((J5-B5)/B5, "--")</f>
        <v>-0.32195121951219513</v>
      </c>
      <c r="M5" s="110"/>
    </row>
    <row r="6" spans="1:13" x14ac:dyDescent="0.25">
      <c r="A6" s="16" t="s">
        <v>13</v>
      </c>
      <c r="B6" s="111">
        <v>1</v>
      </c>
      <c r="C6" s="9">
        <f>IFERROR(B6/B$7, "--")</f>
        <v>4.2194092827004216E-3</v>
      </c>
      <c r="D6" s="111">
        <v>1</v>
      </c>
      <c r="E6" s="9">
        <f t="shared" si="0"/>
        <v>5.2910052910052907E-3</v>
      </c>
      <c r="F6" s="111">
        <v>3</v>
      </c>
      <c r="G6" s="9">
        <f t="shared" si="1"/>
        <v>1.3636363636363636E-2</v>
      </c>
      <c r="H6" s="111">
        <v>3</v>
      </c>
      <c r="I6" s="9">
        <f t="shared" si="2"/>
        <v>1.4423076923076924E-2</v>
      </c>
      <c r="J6" s="111">
        <v>1</v>
      </c>
      <c r="K6" s="9">
        <f t="shared" si="3"/>
        <v>6.5789473684210523E-3</v>
      </c>
      <c r="L6" s="9">
        <f>IFERROR((J6-B6)/B6, "--")</f>
        <v>0</v>
      </c>
      <c r="M6" s="110"/>
    </row>
    <row r="7" spans="1:13" x14ac:dyDescent="0.25">
      <c r="A7" s="100" t="s">
        <v>30</v>
      </c>
      <c r="B7" s="17">
        <f t="shared" ref="B7:K7" si="5">IFERROR(SUM(B4:B6), "--")</f>
        <v>237</v>
      </c>
      <c r="C7" s="18">
        <f t="shared" si="5"/>
        <v>1</v>
      </c>
      <c r="D7" s="17">
        <f t="shared" si="5"/>
        <v>189</v>
      </c>
      <c r="E7" s="18">
        <f t="shared" si="5"/>
        <v>1</v>
      </c>
      <c r="F7" s="17">
        <f t="shared" si="5"/>
        <v>220</v>
      </c>
      <c r="G7" s="18">
        <f t="shared" si="5"/>
        <v>1</v>
      </c>
      <c r="H7" s="17">
        <f t="shared" si="5"/>
        <v>208</v>
      </c>
      <c r="I7" s="18">
        <f t="shared" si="5"/>
        <v>0.99999999999999989</v>
      </c>
      <c r="J7" s="17">
        <f t="shared" si="5"/>
        <v>152</v>
      </c>
      <c r="K7" s="18">
        <f t="shared" si="5"/>
        <v>1</v>
      </c>
      <c r="L7" s="18">
        <f>IFERROR((J7-B7)/B7, "--")</f>
        <v>-0.35864978902953587</v>
      </c>
      <c r="M7" s="110"/>
    </row>
    <row r="8" spans="1:13" s="24" customFormat="1" ht="30" x14ac:dyDescent="0.25">
      <c r="A8" s="51" t="s">
        <v>22</v>
      </c>
      <c r="B8" s="126" t="s">
        <v>0</v>
      </c>
      <c r="C8" s="126"/>
      <c r="D8" s="126" t="s">
        <v>1</v>
      </c>
      <c r="E8" s="126"/>
      <c r="F8" s="126" t="s">
        <v>2</v>
      </c>
      <c r="G8" s="126"/>
      <c r="H8" s="126" t="s">
        <v>48</v>
      </c>
      <c r="I8" s="126"/>
      <c r="J8" s="126" t="s">
        <v>47</v>
      </c>
      <c r="K8" s="126"/>
      <c r="L8" s="50" t="s">
        <v>31</v>
      </c>
      <c r="M8" s="50" t="s">
        <v>96</v>
      </c>
    </row>
    <row r="9" spans="1:13" x14ac:dyDescent="0.25">
      <c r="A9" s="16" t="s">
        <v>14</v>
      </c>
      <c r="B9" s="111">
        <v>29</v>
      </c>
      <c r="C9" s="9">
        <f t="shared" ref="C9:C17" si="6">IFERROR(B9/B$18, "--")</f>
        <v>0.12236286919831224</v>
      </c>
      <c r="D9" s="111">
        <v>24</v>
      </c>
      <c r="E9" s="9">
        <f>IFERROR(D9/D$18, "--")</f>
        <v>0.12698412698412698</v>
      </c>
      <c r="F9" s="111">
        <v>17</v>
      </c>
      <c r="G9" s="9">
        <f t="shared" ref="G9:G17" si="7">IFERROR(F9/F$18, "--")</f>
        <v>7.7272727272727271E-2</v>
      </c>
      <c r="H9" s="111">
        <v>17</v>
      </c>
      <c r="I9" s="9">
        <f t="shared" ref="I9:I17" si="8">IFERROR(H9/H$18, "--")</f>
        <v>8.1730769230769232E-2</v>
      </c>
      <c r="J9" s="111">
        <v>17</v>
      </c>
      <c r="K9" s="9">
        <f t="shared" ref="K9:K17" si="9">IFERROR(J9/J$18, "--")</f>
        <v>0.1118421052631579</v>
      </c>
      <c r="L9" s="9">
        <f t="shared" ref="L9:L17" si="10">IFERROR((J9-B9)/B9, "--")</f>
        <v>-0.41379310344827586</v>
      </c>
      <c r="M9" s="110"/>
    </row>
    <row r="10" spans="1:13" x14ac:dyDescent="0.25">
      <c r="A10" s="16" t="s">
        <v>15</v>
      </c>
      <c r="B10" s="111">
        <v>1</v>
      </c>
      <c r="C10" s="9">
        <f t="shared" si="6"/>
        <v>4.2194092827004216E-3</v>
      </c>
      <c r="D10" s="111">
        <v>2</v>
      </c>
      <c r="E10" s="9">
        <f t="shared" ref="E10:E17" si="11">IFERROR(D10/D$18, "--")</f>
        <v>1.0582010582010581E-2</v>
      </c>
      <c r="F10" s="111">
        <v>1</v>
      </c>
      <c r="G10" s="9">
        <f t="shared" si="7"/>
        <v>4.5454545454545452E-3</v>
      </c>
      <c r="H10" s="111">
        <v>1</v>
      </c>
      <c r="I10" s="9">
        <f t="shared" si="8"/>
        <v>4.807692307692308E-3</v>
      </c>
      <c r="J10" s="111">
        <v>0</v>
      </c>
      <c r="K10" s="9">
        <f>IFERROR(J10/J$18, "--")</f>
        <v>0</v>
      </c>
      <c r="L10" s="9">
        <f>IFERROR((J10-B10)/B10, "--")</f>
        <v>-1</v>
      </c>
      <c r="M10" s="110"/>
    </row>
    <row r="11" spans="1:13" x14ac:dyDescent="0.25">
      <c r="A11" s="16" t="s">
        <v>16</v>
      </c>
      <c r="B11" s="111">
        <v>5</v>
      </c>
      <c r="C11" s="9">
        <f t="shared" si="6"/>
        <v>2.1097046413502109E-2</v>
      </c>
      <c r="D11" s="111">
        <v>5</v>
      </c>
      <c r="E11" s="9">
        <f t="shared" si="11"/>
        <v>2.6455026455026454E-2</v>
      </c>
      <c r="F11" s="111">
        <v>3</v>
      </c>
      <c r="G11" s="9">
        <f t="shared" si="7"/>
        <v>1.3636363636363636E-2</v>
      </c>
      <c r="H11" s="111">
        <v>5</v>
      </c>
      <c r="I11" s="9">
        <f t="shared" si="8"/>
        <v>2.403846153846154E-2</v>
      </c>
      <c r="J11" s="111">
        <v>3</v>
      </c>
      <c r="K11" s="9">
        <f t="shared" si="9"/>
        <v>1.9736842105263157E-2</v>
      </c>
      <c r="L11" s="9">
        <f t="shared" si="10"/>
        <v>-0.4</v>
      </c>
      <c r="M11" s="110"/>
    </row>
    <row r="12" spans="1:13" x14ac:dyDescent="0.25">
      <c r="A12" s="16" t="s">
        <v>17</v>
      </c>
      <c r="B12" s="111">
        <v>6</v>
      </c>
      <c r="C12" s="9">
        <f t="shared" si="6"/>
        <v>2.5316455696202531E-2</v>
      </c>
      <c r="D12" s="111">
        <v>3</v>
      </c>
      <c r="E12" s="9">
        <f t="shared" si="11"/>
        <v>1.5873015873015872E-2</v>
      </c>
      <c r="F12" s="111">
        <v>3</v>
      </c>
      <c r="G12" s="9">
        <f t="shared" si="7"/>
        <v>1.3636363636363636E-2</v>
      </c>
      <c r="H12" s="111">
        <v>7</v>
      </c>
      <c r="I12" s="9">
        <f t="shared" si="8"/>
        <v>3.3653846153846152E-2</v>
      </c>
      <c r="J12" s="111">
        <v>2</v>
      </c>
      <c r="K12" s="9">
        <f t="shared" si="9"/>
        <v>1.3157894736842105E-2</v>
      </c>
      <c r="L12" s="9">
        <f t="shared" si="10"/>
        <v>-0.66666666666666663</v>
      </c>
      <c r="M12" s="110"/>
    </row>
    <row r="13" spans="1:13" x14ac:dyDescent="0.25">
      <c r="A13" s="16" t="s">
        <v>92</v>
      </c>
      <c r="B13" s="111">
        <v>90</v>
      </c>
      <c r="C13" s="9">
        <f t="shared" si="6"/>
        <v>0.379746835443038</v>
      </c>
      <c r="D13" s="111">
        <v>84</v>
      </c>
      <c r="E13" s="9">
        <f t="shared" si="11"/>
        <v>0.44444444444444442</v>
      </c>
      <c r="F13" s="111">
        <v>97</v>
      </c>
      <c r="G13" s="9">
        <f t="shared" si="7"/>
        <v>0.44090909090909092</v>
      </c>
      <c r="H13" s="111">
        <v>91</v>
      </c>
      <c r="I13" s="9">
        <f t="shared" si="8"/>
        <v>0.4375</v>
      </c>
      <c r="J13" s="111">
        <v>72</v>
      </c>
      <c r="K13" s="9">
        <f t="shared" si="9"/>
        <v>0.47368421052631576</v>
      </c>
      <c r="L13" s="9">
        <f t="shared" si="10"/>
        <v>-0.2</v>
      </c>
      <c r="M13" s="110"/>
    </row>
    <row r="14" spans="1:13" x14ac:dyDescent="0.25">
      <c r="A14" s="16" t="s">
        <v>18</v>
      </c>
      <c r="B14" s="111">
        <v>1</v>
      </c>
      <c r="C14" s="9">
        <f t="shared" si="6"/>
        <v>4.2194092827004216E-3</v>
      </c>
      <c r="D14" s="111">
        <v>0</v>
      </c>
      <c r="E14" s="9">
        <f t="shared" si="11"/>
        <v>0</v>
      </c>
      <c r="F14" s="111">
        <v>0</v>
      </c>
      <c r="G14" s="9">
        <f t="shared" si="7"/>
        <v>0</v>
      </c>
      <c r="H14" s="111">
        <v>0</v>
      </c>
      <c r="I14" s="9">
        <f t="shared" si="8"/>
        <v>0</v>
      </c>
      <c r="J14" s="111">
        <v>2</v>
      </c>
      <c r="K14" s="9">
        <f t="shared" si="9"/>
        <v>1.3157894736842105E-2</v>
      </c>
      <c r="L14" s="9">
        <f t="shared" si="10"/>
        <v>1</v>
      </c>
      <c r="M14" s="110"/>
    </row>
    <row r="15" spans="1:13" x14ac:dyDescent="0.25">
      <c r="A15" s="16" t="s">
        <v>19</v>
      </c>
      <c r="B15" s="111">
        <v>95</v>
      </c>
      <c r="C15" s="9">
        <f t="shared" si="6"/>
        <v>0.40084388185654007</v>
      </c>
      <c r="D15" s="111">
        <v>62</v>
      </c>
      <c r="E15" s="9">
        <f t="shared" si="11"/>
        <v>0.32804232804232802</v>
      </c>
      <c r="F15" s="111">
        <v>79</v>
      </c>
      <c r="G15" s="9">
        <f t="shared" si="7"/>
        <v>0.35909090909090907</v>
      </c>
      <c r="H15" s="111">
        <v>73</v>
      </c>
      <c r="I15" s="9">
        <f t="shared" si="8"/>
        <v>0.35096153846153844</v>
      </c>
      <c r="J15" s="111">
        <v>43</v>
      </c>
      <c r="K15" s="9">
        <f t="shared" si="9"/>
        <v>0.28289473684210525</v>
      </c>
      <c r="L15" s="9">
        <f t="shared" si="10"/>
        <v>-0.54736842105263162</v>
      </c>
      <c r="M15" s="110"/>
    </row>
    <row r="16" spans="1:13" x14ac:dyDescent="0.25">
      <c r="A16" s="16" t="s">
        <v>20</v>
      </c>
      <c r="B16" s="111">
        <v>10</v>
      </c>
      <c r="C16" s="9">
        <f t="shared" si="6"/>
        <v>4.2194092827004218E-2</v>
      </c>
      <c r="D16" s="111">
        <v>8</v>
      </c>
      <c r="E16" s="9">
        <f t="shared" si="11"/>
        <v>4.2328042328042326E-2</v>
      </c>
      <c r="F16" s="111">
        <v>17</v>
      </c>
      <c r="G16" s="9">
        <f t="shared" si="7"/>
        <v>7.7272727272727271E-2</v>
      </c>
      <c r="H16" s="111">
        <v>13</v>
      </c>
      <c r="I16" s="9">
        <f t="shared" si="8"/>
        <v>6.25E-2</v>
      </c>
      <c r="J16" s="111">
        <v>12</v>
      </c>
      <c r="K16" s="9">
        <f t="shared" si="9"/>
        <v>7.8947368421052627E-2</v>
      </c>
      <c r="L16" s="9">
        <f t="shared" si="10"/>
        <v>0.2</v>
      </c>
      <c r="M16" s="110"/>
    </row>
    <row r="17" spans="1:13" x14ac:dyDescent="0.25">
      <c r="A17" s="16" t="s">
        <v>21</v>
      </c>
      <c r="B17" s="111">
        <v>0</v>
      </c>
      <c r="C17" s="9">
        <f t="shared" si="6"/>
        <v>0</v>
      </c>
      <c r="D17" s="111">
        <v>1</v>
      </c>
      <c r="E17" s="9">
        <f t="shared" si="11"/>
        <v>5.2910052910052907E-3</v>
      </c>
      <c r="F17" s="111">
        <v>3</v>
      </c>
      <c r="G17" s="9">
        <f t="shared" si="7"/>
        <v>1.3636363636363636E-2</v>
      </c>
      <c r="H17" s="111">
        <v>1</v>
      </c>
      <c r="I17" s="9">
        <f t="shared" si="8"/>
        <v>4.807692307692308E-3</v>
      </c>
      <c r="J17" s="111">
        <v>1</v>
      </c>
      <c r="K17" s="9">
        <f t="shared" si="9"/>
        <v>6.5789473684210523E-3</v>
      </c>
      <c r="L17" s="9" t="str">
        <f t="shared" si="10"/>
        <v>--</v>
      </c>
      <c r="M17" s="110"/>
    </row>
    <row r="18" spans="1:13" x14ac:dyDescent="0.25">
      <c r="A18" s="100" t="s">
        <v>30</v>
      </c>
      <c r="B18" s="17">
        <f t="shared" ref="B18:K18" si="12">IFERROR(SUM(B9:B17), "--")</f>
        <v>237</v>
      </c>
      <c r="C18" s="18">
        <f t="shared" si="12"/>
        <v>1</v>
      </c>
      <c r="D18" s="17">
        <f t="shared" si="12"/>
        <v>189</v>
      </c>
      <c r="E18" s="18">
        <f t="shared" si="12"/>
        <v>1</v>
      </c>
      <c r="F18" s="17">
        <f t="shared" si="12"/>
        <v>220</v>
      </c>
      <c r="G18" s="18">
        <f t="shared" si="12"/>
        <v>1</v>
      </c>
      <c r="H18" s="17">
        <f t="shared" si="12"/>
        <v>208</v>
      </c>
      <c r="I18" s="18">
        <f t="shared" si="12"/>
        <v>0.99999999999999989</v>
      </c>
      <c r="J18" s="17">
        <f t="shared" si="12"/>
        <v>152</v>
      </c>
      <c r="K18" s="18">
        <f t="shared" si="12"/>
        <v>1</v>
      </c>
      <c r="L18" s="18">
        <f>IFERROR((J18-B18)/B18, "--")</f>
        <v>-0.35864978902953587</v>
      </c>
      <c r="M18" s="110"/>
    </row>
    <row r="19" spans="1:13" s="24" customFormat="1" ht="30" x14ac:dyDescent="0.25">
      <c r="A19" s="51" t="s">
        <v>5</v>
      </c>
      <c r="B19" s="126" t="s">
        <v>0</v>
      </c>
      <c r="C19" s="126"/>
      <c r="D19" s="126" t="s">
        <v>1</v>
      </c>
      <c r="E19" s="126"/>
      <c r="F19" s="126" t="s">
        <v>2</v>
      </c>
      <c r="G19" s="126"/>
      <c r="H19" s="126" t="s">
        <v>48</v>
      </c>
      <c r="I19" s="126"/>
      <c r="J19" s="126" t="s">
        <v>47</v>
      </c>
      <c r="K19" s="126"/>
      <c r="L19" s="50" t="s">
        <v>31</v>
      </c>
      <c r="M19" s="50" t="s">
        <v>96</v>
      </c>
    </row>
    <row r="20" spans="1:13" x14ac:dyDescent="0.25">
      <c r="A20" s="16" t="s">
        <v>6</v>
      </c>
      <c r="B20" s="111">
        <v>13</v>
      </c>
      <c r="C20" s="9">
        <f>IFERROR(B20/B$24, "--")</f>
        <v>5.4852320675105488E-2</v>
      </c>
      <c r="D20" s="111">
        <v>4</v>
      </c>
      <c r="E20" s="9">
        <f t="shared" ref="E20:E23" si="13">IFERROR(D20/D$24, "--")</f>
        <v>2.1164021164021163E-2</v>
      </c>
      <c r="F20" s="111">
        <v>4</v>
      </c>
      <c r="G20" s="9">
        <f t="shared" ref="G20:G23" si="14">IFERROR(F20/F$24, "--")</f>
        <v>1.8181818181818181E-2</v>
      </c>
      <c r="H20" s="111">
        <v>4</v>
      </c>
      <c r="I20" s="9">
        <f t="shared" ref="I20:I23" si="15">IFERROR(H20/H$24, "--")</f>
        <v>1.9230769230769232E-2</v>
      </c>
      <c r="J20" s="111">
        <v>2</v>
      </c>
      <c r="K20" s="9">
        <f t="shared" ref="K20:K23" si="16">IFERROR(J20/J$24, "--")</f>
        <v>1.3157894736842105E-2</v>
      </c>
      <c r="L20" s="9">
        <f t="shared" ref="L20:L24" si="17">IFERROR((J20-B20)/B20, "--")</f>
        <v>-0.84615384615384615</v>
      </c>
      <c r="M20" s="110"/>
    </row>
    <row r="21" spans="1:13" x14ac:dyDescent="0.25">
      <c r="A21" s="16" t="s">
        <v>7</v>
      </c>
      <c r="B21" s="111">
        <v>31</v>
      </c>
      <c r="C21" s="9">
        <f t="shared" ref="C21:C23" si="18">IFERROR(B21/B$24, "--")</f>
        <v>0.13080168776371309</v>
      </c>
      <c r="D21" s="111">
        <v>30</v>
      </c>
      <c r="E21" s="9">
        <f t="shared" si="13"/>
        <v>0.15873015873015872</v>
      </c>
      <c r="F21" s="111">
        <v>31</v>
      </c>
      <c r="G21" s="9">
        <f t="shared" si="14"/>
        <v>0.1409090909090909</v>
      </c>
      <c r="H21" s="111">
        <v>29</v>
      </c>
      <c r="I21" s="9">
        <f t="shared" si="15"/>
        <v>0.13942307692307693</v>
      </c>
      <c r="J21" s="111">
        <v>22</v>
      </c>
      <c r="K21" s="9">
        <f t="shared" si="16"/>
        <v>0.14473684210526316</v>
      </c>
      <c r="L21" s="9">
        <f t="shared" si="17"/>
        <v>-0.29032258064516131</v>
      </c>
      <c r="M21" s="110"/>
    </row>
    <row r="22" spans="1:13" x14ac:dyDescent="0.25">
      <c r="A22" s="16" t="s">
        <v>8</v>
      </c>
      <c r="B22" s="111">
        <v>119</v>
      </c>
      <c r="C22" s="9">
        <f t="shared" si="18"/>
        <v>0.50210970464135019</v>
      </c>
      <c r="D22" s="111">
        <v>98</v>
      </c>
      <c r="E22" s="9">
        <f t="shared" si="13"/>
        <v>0.51851851851851849</v>
      </c>
      <c r="F22" s="111">
        <v>116</v>
      </c>
      <c r="G22" s="9">
        <f t="shared" si="14"/>
        <v>0.52727272727272723</v>
      </c>
      <c r="H22" s="111">
        <v>114</v>
      </c>
      <c r="I22" s="9">
        <f t="shared" si="15"/>
        <v>0.54807692307692313</v>
      </c>
      <c r="J22" s="111">
        <v>88</v>
      </c>
      <c r="K22" s="9">
        <f t="shared" si="16"/>
        <v>0.57894736842105265</v>
      </c>
      <c r="L22" s="9">
        <f t="shared" si="17"/>
        <v>-0.26050420168067229</v>
      </c>
      <c r="M22" s="110"/>
    </row>
    <row r="23" spans="1:13" x14ac:dyDescent="0.25">
      <c r="A23" s="16" t="s">
        <v>9</v>
      </c>
      <c r="B23" s="111">
        <v>74</v>
      </c>
      <c r="C23" s="9">
        <f t="shared" si="18"/>
        <v>0.31223628691983124</v>
      </c>
      <c r="D23" s="111">
        <v>57</v>
      </c>
      <c r="E23" s="9">
        <f t="shared" si="13"/>
        <v>0.30158730158730157</v>
      </c>
      <c r="F23" s="111">
        <v>69</v>
      </c>
      <c r="G23" s="9">
        <f t="shared" si="14"/>
        <v>0.31363636363636366</v>
      </c>
      <c r="H23" s="111">
        <v>61</v>
      </c>
      <c r="I23" s="9">
        <f t="shared" si="15"/>
        <v>0.29326923076923078</v>
      </c>
      <c r="J23" s="111">
        <v>40</v>
      </c>
      <c r="K23" s="9">
        <f t="shared" si="16"/>
        <v>0.26315789473684209</v>
      </c>
      <c r="L23" s="9">
        <f t="shared" si="17"/>
        <v>-0.45945945945945948</v>
      </c>
      <c r="M23" s="110"/>
    </row>
    <row r="24" spans="1:13" x14ac:dyDescent="0.25">
      <c r="A24" s="100" t="s">
        <v>30</v>
      </c>
      <c r="B24" s="17">
        <f t="shared" ref="B24:K24" si="19">IFERROR(SUM(B20:B23), "--")</f>
        <v>237</v>
      </c>
      <c r="C24" s="18">
        <f t="shared" si="19"/>
        <v>1</v>
      </c>
      <c r="D24" s="17">
        <f t="shared" si="19"/>
        <v>189</v>
      </c>
      <c r="E24" s="18">
        <f t="shared" si="19"/>
        <v>1</v>
      </c>
      <c r="F24" s="17">
        <f t="shared" si="19"/>
        <v>220</v>
      </c>
      <c r="G24" s="18">
        <f t="shared" si="19"/>
        <v>1</v>
      </c>
      <c r="H24" s="17">
        <f t="shared" si="19"/>
        <v>208</v>
      </c>
      <c r="I24" s="18">
        <f t="shared" si="19"/>
        <v>1</v>
      </c>
      <c r="J24" s="17">
        <f t="shared" si="19"/>
        <v>152</v>
      </c>
      <c r="K24" s="18">
        <f t="shared" si="19"/>
        <v>1</v>
      </c>
      <c r="L24" s="18">
        <f t="shared" si="17"/>
        <v>-0.35864978902953587</v>
      </c>
      <c r="M24" s="110"/>
    </row>
    <row r="25" spans="1:13" s="24" customFormat="1" ht="30" x14ac:dyDescent="0.25">
      <c r="A25" s="51" t="s">
        <v>57</v>
      </c>
      <c r="B25" s="126" t="s">
        <v>0</v>
      </c>
      <c r="C25" s="126"/>
      <c r="D25" s="126" t="s">
        <v>1</v>
      </c>
      <c r="E25" s="126"/>
      <c r="F25" s="126" t="s">
        <v>2</v>
      </c>
      <c r="G25" s="126"/>
      <c r="H25" s="126" t="s">
        <v>48</v>
      </c>
      <c r="I25" s="126"/>
      <c r="J25" s="126" t="s">
        <v>47</v>
      </c>
      <c r="K25" s="126"/>
      <c r="L25" s="50" t="s">
        <v>31</v>
      </c>
      <c r="M25" s="50" t="s">
        <v>96</v>
      </c>
    </row>
    <row r="26" spans="1:13" x14ac:dyDescent="0.25">
      <c r="A26" s="16" t="s">
        <v>23</v>
      </c>
      <c r="B26" s="7">
        <v>48</v>
      </c>
      <c r="C26" s="9">
        <f>IFERROR(B26/B$31, "--")</f>
        <v>0.20253164556962025</v>
      </c>
      <c r="D26" s="7">
        <v>43</v>
      </c>
      <c r="E26" s="9">
        <f t="shared" ref="E26:E30" si="20">IFERROR(D26/D$31, "--")</f>
        <v>0.2275132275132275</v>
      </c>
      <c r="F26" s="7">
        <v>31</v>
      </c>
      <c r="G26" s="9">
        <f t="shared" ref="G26:G30" si="21">IFERROR(F26/F$31, "--")</f>
        <v>0.1409090909090909</v>
      </c>
      <c r="H26" s="7">
        <v>28</v>
      </c>
      <c r="I26" s="9">
        <f t="shared" ref="I26:I30" si="22">IFERROR(H26/H$31, "--")</f>
        <v>0.13461538461538461</v>
      </c>
      <c r="J26" s="7">
        <v>23</v>
      </c>
      <c r="K26" s="9">
        <f t="shared" ref="K26:K30" si="23">IFERROR(J26/J$31, "--")</f>
        <v>0.15131578947368421</v>
      </c>
      <c r="L26" s="9">
        <f t="shared" ref="L26:L31" si="24">IFERROR((J26-B26)/B26, "--")</f>
        <v>-0.52083333333333337</v>
      </c>
      <c r="M26" s="110"/>
    </row>
    <row r="27" spans="1:13" x14ac:dyDescent="0.25">
      <c r="A27" s="16" t="s">
        <v>24</v>
      </c>
      <c r="B27" s="7">
        <v>6</v>
      </c>
      <c r="C27" s="9">
        <f t="shared" ref="C27:C30" si="25">IFERROR(B27/B$31, "--")</f>
        <v>2.5316455696202531E-2</v>
      </c>
      <c r="D27" s="7">
        <v>6</v>
      </c>
      <c r="E27" s="9">
        <f t="shared" si="20"/>
        <v>3.1746031746031744E-2</v>
      </c>
      <c r="F27" s="7">
        <v>5</v>
      </c>
      <c r="G27" s="9">
        <f t="shared" si="21"/>
        <v>2.2727272727272728E-2</v>
      </c>
      <c r="H27" s="7">
        <v>5</v>
      </c>
      <c r="I27" s="9">
        <f t="shared" si="22"/>
        <v>2.403846153846154E-2</v>
      </c>
      <c r="J27" s="7">
        <v>2</v>
      </c>
      <c r="K27" s="9">
        <f t="shared" si="23"/>
        <v>1.3157894736842105E-2</v>
      </c>
      <c r="L27" s="9">
        <f t="shared" si="24"/>
        <v>-0.66666666666666663</v>
      </c>
      <c r="M27" s="110"/>
    </row>
    <row r="28" spans="1:13" x14ac:dyDescent="0.25">
      <c r="A28" s="16" t="s">
        <v>25</v>
      </c>
      <c r="B28" s="7">
        <v>51</v>
      </c>
      <c r="C28" s="9">
        <f t="shared" si="25"/>
        <v>0.21518987341772153</v>
      </c>
      <c r="D28" s="7">
        <v>36</v>
      </c>
      <c r="E28" s="9">
        <f t="shared" si="20"/>
        <v>0.19047619047619047</v>
      </c>
      <c r="F28" s="7">
        <v>51</v>
      </c>
      <c r="G28" s="9">
        <f t="shared" si="21"/>
        <v>0.23181818181818181</v>
      </c>
      <c r="H28" s="7">
        <v>35</v>
      </c>
      <c r="I28" s="9">
        <f t="shared" si="22"/>
        <v>0.16826923076923078</v>
      </c>
      <c r="J28" s="7">
        <v>32</v>
      </c>
      <c r="K28" s="9">
        <f t="shared" si="23"/>
        <v>0.21052631578947367</v>
      </c>
      <c r="L28" s="9">
        <f t="shared" si="24"/>
        <v>-0.37254901960784315</v>
      </c>
      <c r="M28" s="110"/>
    </row>
    <row r="29" spans="1:13" x14ac:dyDescent="0.25">
      <c r="A29" s="16" t="s">
        <v>26</v>
      </c>
      <c r="B29" s="7">
        <v>37</v>
      </c>
      <c r="C29" s="9">
        <f t="shared" si="25"/>
        <v>0.15611814345991562</v>
      </c>
      <c r="D29" s="7">
        <v>43</v>
      </c>
      <c r="E29" s="9">
        <f t="shared" si="20"/>
        <v>0.2275132275132275</v>
      </c>
      <c r="F29" s="7">
        <v>51</v>
      </c>
      <c r="G29" s="9">
        <f t="shared" si="21"/>
        <v>0.23181818181818181</v>
      </c>
      <c r="H29" s="7">
        <v>46</v>
      </c>
      <c r="I29" s="9">
        <f t="shared" si="22"/>
        <v>0.22115384615384615</v>
      </c>
      <c r="J29" s="7">
        <v>45</v>
      </c>
      <c r="K29" s="9">
        <f t="shared" si="23"/>
        <v>0.29605263157894735</v>
      </c>
      <c r="L29" s="9">
        <f t="shared" si="24"/>
        <v>0.21621621621621623</v>
      </c>
      <c r="M29" s="110"/>
    </row>
    <row r="30" spans="1:13" x14ac:dyDescent="0.25">
      <c r="A30" s="16" t="s">
        <v>27</v>
      </c>
      <c r="B30" s="7">
        <v>95</v>
      </c>
      <c r="C30" s="9">
        <f t="shared" si="25"/>
        <v>0.40084388185654007</v>
      </c>
      <c r="D30" s="7">
        <v>61</v>
      </c>
      <c r="E30" s="9">
        <f t="shared" si="20"/>
        <v>0.32275132275132273</v>
      </c>
      <c r="F30" s="7">
        <v>82</v>
      </c>
      <c r="G30" s="9">
        <f t="shared" si="21"/>
        <v>0.37272727272727274</v>
      </c>
      <c r="H30" s="7">
        <v>94</v>
      </c>
      <c r="I30" s="9">
        <f t="shared" si="22"/>
        <v>0.45192307692307693</v>
      </c>
      <c r="J30" s="7">
        <v>50</v>
      </c>
      <c r="K30" s="9">
        <f t="shared" si="23"/>
        <v>0.32894736842105265</v>
      </c>
      <c r="L30" s="9">
        <f t="shared" si="24"/>
        <v>-0.47368421052631576</v>
      </c>
      <c r="M30" s="110"/>
    </row>
    <row r="31" spans="1:13" x14ac:dyDescent="0.25">
      <c r="A31" s="100" t="s">
        <v>30</v>
      </c>
      <c r="B31" s="17">
        <f t="shared" ref="B31:K31" si="26">IFERROR(SUM(B26:B30), "--")</f>
        <v>237</v>
      </c>
      <c r="C31" s="18">
        <f t="shared" si="26"/>
        <v>1</v>
      </c>
      <c r="D31" s="17">
        <f t="shared" si="26"/>
        <v>189</v>
      </c>
      <c r="E31" s="18">
        <f t="shared" si="26"/>
        <v>1</v>
      </c>
      <c r="F31" s="17">
        <f t="shared" si="26"/>
        <v>220</v>
      </c>
      <c r="G31" s="18">
        <f t="shared" si="26"/>
        <v>1</v>
      </c>
      <c r="H31" s="17">
        <f t="shared" si="26"/>
        <v>208</v>
      </c>
      <c r="I31" s="18">
        <f t="shared" si="26"/>
        <v>1</v>
      </c>
      <c r="J31" s="17">
        <f t="shared" si="26"/>
        <v>152</v>
      </c>
      <c r="K31" s="18">
        <f t="shared" si="26"/>
        <v>1</v>
      </c>
      <c r="L31" s="18">
        <f t="shared" si="24"/>
        <v>-0.35864978902953587</v>
      </c>
      <c r="M31" s="110"/>
    </row>
    <row r="32" spans="1:13" s="24" customFormat="1" ht="30" x14ac:dyDescent="0.25">
      <c r="A32" s="51" t="s">
        <v>28</v>
      </c>
      <c r="B32" s="126" t="s">
        <v>0</v>
      </c>
      <c r="C32" s="126"/>
      <c r="D32" s="126" t="s">
        <v>1</v>
      </c>
      <c r="E32" s="126"/>
      <c r="F32" s="126" t="s">
        <v>2</v>
      </c>
      <c r="G32" s="126"/>
      <c r="H32" s="126" t="s">
        <v>48</v>
      </c>
      <c r="I32" s="126"/>
      <c r="J32" s="126" t="s">
        <v>47</v>
      </c>
      <c r="K32" s="126"/>
      <c r="L32" s="50" t="s">
        <v>31</v>
      </c>
      <c r="M32" s="50" t="s">
        <v>96</v>
      </c>
    </row>
    <row r="33" spans="1:14" x14ac:dyDescent="0.25">
      <c r="A33" s="16" t="s">
        <v>95</v>
      </c>
      <c r="B33" s="111">
        <v>187</v>
      </c>
      <c r="C33" s="9">
        <f>IFERROR(B33/B$35, "--")</f>
        <v>0.78902953586497893</v>
      </c>
      <c r="D33" s="111">
        <v>157</v>
      </c>
      <c r="E33" s="9">
        <f>IFERROR(D33/D$35, "--")</f>
        <v>0.8306878306878307</v>
      </c>
      <c r="F33" s="111">
        <v>195</v>
      </c>
      <c r="G33" s="9">
        <f>IFERROR(F33/F$35, "--")</f>
        <v>0.88636363636363635</v>
      </c>
      <c r="H33" s="111">
        <v>176</v>
      </c>
      <c r="I33" s="9">
        <f>IFERROR(H33/H$35, "--")</f>
        <v>0.84615384615384615</v>
      </c>
      <c r="J33" s="111">
        <v>129</v>
      </c>
      <c r="K33" s="9">
        <f>IFERROR(J33/J$35, "--")</f>
        <v>0.84868421052631582</v>
      </c>
      <c r="L33" s="9">
        <f t="shared" ref="L33:L35" si="27">IFERROR((J33-B33)/B33, "--")</f>
        <v>-0.31016042780748665</v>
      </c>
      <c r="M33" s="110"/>
    </row>
    <row r="34" spans="1:14" x14ac:dyDescent="0.25">
      <c r="A34" s="16" t="s">
        <v>29</v>
      </c>
      <c r="B34" s="111">
        <v>50</v>
      </c>
      <c r="C34" s="9">
        <f>IFERROR(B34/B$35, "--")</f>
        <v>0.2109704641350211</v>
      </c>
      <c r="D34" s="111">
        <v>32</v>
      </c>
      <c r="E34" s="9">
        <f>IFERROR(D34/D$35, "--")</f>
        <v>0.1693121693121693</v>
      </c>
      <c r="F34" s="111">
        <v>25</v>
      </c>
      <c r="G34" s="9">
        <f>IFERROR(F34/F$35, "--")</f>
        <v>0.11363636363636363</v>
      </c>
      <c r="H34" s="111">
        <v>32</v>
      </c>
      <c r="I34" s="9">
        <f>IFERROR(H34/H$35, "--")</f>
        <v>0.15384615384615385</v>
      </c>
      <c r="J34" s="111">
        <v>23</v>
      </c>
      <c r="K34" s="9">
        <f>IFERROR(J34/J$35, "--")</f>
        <v>0.15131578947368421</v>
      </c>
      <c r="L34" s="9">
        <f t="shared" si="27"/>
        <v>-0.54</v>
      </c>
      <c r="M34" s="110"/>
    </row>
    <row r="35" spans="1:14" x14ac:dyDescent="0.25">
      <c r="A35" s="100" t="s">
        <v>30</v>
      </c>
      <c r="B35" s="17">
        <f t="shared" ref="B35:K35" si="28">IFERROR(SUM(B33:B34), "--")</f>
        <v>237</v>
      </c>
      <c r="C35" s="18">
        <f t="shared" si="28"/>
        <v>1</v>
      </c>
      <c r="D35" s="17">
        <f t="shared" si="28"/>
        <v>189</v>
      </c>
      <c r="E35" s="18">
        <f t="shared" si="28"/>
        <v>1</v>
      </c>
      <c r="F35" s="17">
        <f t="shared" si="28"/>
        <v>220</v>
      </c>
      <c r="G35" s="18">
        <f t="shared" si="28"/>
        <v>1</v>
      </c>
      <c r="H35" s="17">
        <f t="shared" si="28"/>
        <v>208</v>
      </c>
      <c r="I35" s="18">
        <f t="shared" si="28"/>
        <v>1</v>
      </c>
      <c r="J35" s="17">
        <f t="shared" si="28"/>
        <v>152</v>
      </c>
      <c r="K35" s="18">
        <f t="shared" si="28"/>
        <v>1</v>
      </c>
      <c r="L35" s="18">
        <f t="shared" si="27"/>
        <v>-0.35864978902953587</v>
      </c>
      <c r="M35" s="110"/>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2" t="s">
        <v>99</v>
      </c>
      <c r="B1" s="143"/>
      <c r="C1" s="143"/>
      <c r="D1" s="143"/>
      <c r="E1" s="143"/>
      <c r="F1" s="143"/>
      <c r="G1" s="143"/>
      <c r="H1" s="143"/>
    </row>
    <row r="2" spans="1:8" ht="30" x14ac:dyDescent="0.25">
      <c r="A2" s="103" t="s">
        <v>44</v>
      </c>
      <c r="B2" s="65" t="s">
        <v>4</v>
      </c>
      <c r="C2" s="64" t="s">
        <v>51</v>
      </c>
      <c r="D2" s="64" t="s">
        <v>52</v>
      </c>
      <c r="E2" s="64" t="s">
        <v>49</v>
      </c>
      <c r="F2" s="64" t="s">
        <v>53</v>
      </c>
      <c r="G2" s="64" t="s">
        <v>3</v>
      </c>
      <c r="H2" s="64" t="s">
        <v>50</v>
      </c>
    </row>
    <row r="3" spans="1:8" ht="15" customHeight="1" x14ac:dyDescent="0.25">
      <c r="A3" s="144" t="s">
        <v>98</v>
      </c>
      <c r="B3" s="7" t="s">
        <v>0</v>
      </c>
      <c r="C3" s="4">
        <v>432</v>
      </c>
      <c r="D3" s="4">
        <v>394</v>
      </c>
      <c r="E3" s="15">
        <v>0.91203703703703709</v>
      </c>
      <c r="F3" s="4">
        <v>359</v>
      </c>
      <c r="G3" s="15">
        <v>0.83101851851851849</v>
      </c>
      <c r="H3" s="14" t="s">
        <v>32</v>
      </c>
    </row>
    <row r="4" spans="1:8" ht="15" customHeight="1" x14ac:dyDescent="0.25">
      <c r="A4" s="145"/>
      <c r="B4" s="7" t="s">
        <v>1</v>
      </c>
      <c r="C4" s="4">
        <v>340</v>
      </c>
      <c r="D4" s="4">
        <v>301</v>
      </c>
      <c r="E4" s="5">
        <v>0.88529411764705879</v>
      </c>
      <c r="F4" s="4">
        <v>261</v>
      </c>
      <c r="G4" s="5">
        <v>0.76764705882352946</v>
      </c>
      <c r="H4" s="6" t="s">
        <v>32</v>
      </c>
    </row>
    <row r="5" spans="1:8" ht="15" customHeight="1" x14ac:dyDescent="0.25">
      <c r="A5" s="145"/>
      <c r="B5" s="7" t="s">
        <v>2</v>
      </c>
      <c r="C5" s="4">
        <v>360</v>
      </c>
      <c r="D5" s="4">
        <v>311</v>
      </c>
      <c r="E5" s="5">
        <v>0.86388888888888893</v>
      </c>
      <c r="F5" s="4">
        <v>287</v>
      </c>
      <c r="G5" s="5">
        <v>0.79722222222222228</v>
      </c>
      <c r="H5" s="6" t="s">
        <v>32</v>
      </c>
    </row>
    <row r="6" spans="1:8" ht="15" customHeight="1" x14ac:dyDescent="0.25">
      <c r="A6" s="145"/>
      <c r="B6" s="7" t="s">
        <v>48</v>
      </c>
      <c r="C6" s="4">
        <v>348</v>
      </c>
      <c r="D6" s="4">
        <v>313</v>
      </c>
      <c r="E6" s="5">
        <v>0.89942528735632188</v>
      </c>
      <c r="F6" s="4">
        <v>294</v>
      </c>
      <c r="G6" s="5">
        <v>0.84482758620689657</v>
      </c>
      <c r="H6" s="6" t="s">
        <v>32</v>
      </c>
    </row>
    <row r="7" spans="1:8" ht="15" customHeight="1" x14ac:dyDescent="0.25">
      <c r="A7" s="145"/>
      <c r="B7" s="7" t="s">
        <v>47</v>
      </c>
      <c r="C7" s="4">
        <v>269</v>
      </c>
      <c r="D7" s="4">
        <v>236</v>
      </c>
      <c r="E7" s="5">
        <v>0.87732342007434949</v>
      </c>
      <c r="F7" s="4">
        <v>209</v>
      </c>
      <c r="G7" s="5">
        <v>0.77695167286245348</v>
      </c>
      <c r="H7" s="6" t="s">
        <v>32</v>
      </c>
    </row>
    <row r="8" spans="1:8" ht="15" customHeight="1" x14ac:dyDescent="0.25">
      <c r="A8" s="146"/>
      <c r="B8" s="53" t="s">
        <v>30</v>
      </c>
      <c r="C8" s="17">
        <f>IFERROR(SUM(C3:C7), "--")</f>
        <v>1749</v>
      </c>
      <c r="D8" s="17">
        <f>IFERROR(SUM(D3:D7), "--")</f>
        <v>1555</v>
      </c>
      <c r="E8" s="101">
        <f>IFERROR(D8/C8, "--" )</f>
        <v>0.88907947398513432</v>
      </c>
      <c r="F8" s="17">
        <f>IFERROR(SUM(F3:F7), "--")</f>
        <v>1410</v>
      </c>
      <c r="G8" s="101">
        <f>IFERROR(F8/C8, "--" )</f>
        <v>0.8061749571183533</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50" t="s">
        <v>11</v>
      </c>
      <c r="B11" s="7" t="s">
        <v>0</v>
      </c>
      <c r="C11" s="4">
        <v>54</v>
      </c>
      <c r="D11" s="4">
        <v>46</v>
      </c>
      <c r="E11" s="5">
        <v>0.85185185185185186</v>
      </c>
      <c r="F11" s="4">
        <v>44</v>
      </c>
      <c r="G11" s="5">
        <v>0.81481481481481477</v>
      </c>
      <c r="H11" s="6">
        <v>3.2826086956521738</v>
      </c>
    </row>
    <row r="12" spans="1:8" x14ac:dyDescent="0.25">
      <c r="A12" s="151"/>
      <c r="B12" s="7" t="s">
        <v>1</v>
      </c>
      <c r="C12" s="4">
        <v>28</v>
      </c>
      <c r="D12" s="4">
        <v>28</v>
      </c>
      <c r="E12" s="5">
        <v>1</v>
      </c>
      <c r="F12" s="4">
        <v>23</v>
      </c>
      <c r="G12" s="5">
        <v>0.8214285714285714</v>
      </c>
      <c r="H12" s="6">
        <v>2.9642857142857144</v>
      </c>
    </row>
    <row r="13" spans="1:8" x14ac:dyDescent="0.25">
      <c r="A13" s="151"/>
      <c r="B13" s="7" t="s">
        <v>2</v>
      </c>
      <c r="C13" s="4">
        <v>25</v>
      </c>
      <c r="D13" s="4">
        <v>22</v>
      </c>
      <c r="E13" s="5">
        <v>0.88</v>
      </c>
      <c r="F13" s="4">
        <v>19</v>
      </c>
      <c r="G13" s="5">
        <v>0.76</v>
      </c>
      <c r="H13" s="6">
        <v>2.7272727272727271</v>
      </c>
    </row>
    <row r="14" spans="1:8" x14ac:dyDescent="0.25">
      <c r="A14" s="151"/>
      <c r="B14" s="7" t="s">
        <v>48</v>
      </c>
      <c r="C14" s="4">
        <v>27</v>
      </c>
      <c r="D14" s="4">
        <v>24</v>
      </c>
      <c r="E14" s="5">
        <v>0.88888888888888884</v>
      </c>
      <c r="F14" s="4">
        <v>23</v>
      </c>
      <c r="G14" s="5">
        <v>0.85185185185185186</v>
      </c>
      <c r="H14" s="6">
        <v>3.5416666666666665</v>
      </c>
    </row>
    <row r="15" spans="1:8" x14ac:dyDescent="0.25">
      <c r="A15" s="151"/>
      <c r="B15" s="7" t="s">
        <v>47</v>
      </c>
      <c r="C15" s="4">
        <v>20</v>
      </c>
      <c r="D15" s="4">
        <v>19</v>
      </c>
      <c r="E15" s="5">
        <v>0.95</v>
      </c>
      <c r="F15" s="4">
        <v>17</v>
      </c>
      <c r="G15" s="5">
        <v>0.85</v>
      </c>
      <c r="H15" s="6">
        <v>3.0684210526315789</v>
      </c>
    </row>
    <row r="16" spans="1:8" x14ac:dyDescent="0.25">
      <c r="A16" s="152"/>
      <c r="B16" s="53" t="s">
        <v>30</v>
      </c>
      <c r="C16" s="17">
        <f>IFERROR(SUM(C11:C15), "--")</f>
        <v>154</v>
      </c>
      <c r="D16" s="17">
        <f>IFERROR(SUM(D11:D15), "--")</f>
        <v>139</v>
      </c>
      <c r="E16" s="101">
        <f>IFERROR(D16/C16, "--" )</f>
        <v>0.90259740259740262</v>
      </c>
      <c r="F16" s="17">
        <f>IFERROR(SUM(F11:F15), "--")</f>
        <v>126</v>
      </c>
      <c r="G16" s="101">
        <f>IFERROR(F16/C16, "--" )</f>
        <v>0.81818181818181823</v>
      </c>
      <c r="H16" s="102" t="s">
        <v>32</v>
      </c>
    </row>
    <row r="17" spans="1:8" x14ac:dyDescent="0.25">
      <c r="A17" s="147" t="s">
        <v>12</v>
      </c>
      <c r="B17" s="86" t="s">
        <v>0</v>
      </c>
      <c r="C17" s="87">
        <v>377</v>
      </c>
      <c r="D17" s="87">
        <v>347</v>
      </c>
      <c r="E17" s="89">
        <v>0.92042440318302388</v>
      </c>
      <c r="F17" s="87">
        <v>315</v>
      </c>
      <c r="G17" s="89">
        <v>0.83554376657824936</v>
      </c>
      <c r="H17" s="88">
        <v>3.0922190201729105</v>
      </c>
    </row>
    <row r="18" spans="1:8" x14ac:dyDescent="0.25">
      <c r="A18" s="148"/>
      <c r="B18" s="86" t="s">
        <v>1</v>
      </c>
      <c r="C18" s="87">
        <v>309</v>
      </c>
      <c r="D18" s="87">
        <v>272</v>
      </c>
      <c r="E18" s="89">
        <v>0.88025889967637538</v>
      </c>
      <c r="F18" s="87">
        <v>238</v>
      </c>
      <c r="G18" s="89">
        <v>0.77022653721682843</v>
      </c>
      <c r="H18" s="88">
        <v>2.9055350553505535</v>
      </c>
    </row>
    <row r="19" spans="1:8" x14ac:dyDescent="0.25">
      <c r="A19" s="148"/>
      <c r="B19" s="86" t="s">
        <v>2</v>
      </c>
      <c r="C19" s="87">
        <v>329</v>
      </c>
      <c r="D19" s="87">
        <v>284</v>
      </c>
      <c r="E19" s="89">
        <v>0.86322188449848025</v>
      </c>
      <c r="F19" s="87">
        <v>263</v>
      </c>
      <c r="G19" s="89">
        <v>0.79939209726443772</v>
      </c>
      <c r="H19" s="88">
        <v>3.0893617021276594</v>
      </c>
    </row>
    <row r="20" spans="1:8" x14ac:dyDescent="0.25">
      <c r="A20" s="148"/>
      <c r="B20" s="86" t="s">
        <v>48</v>
      </c>
      <c r="C20" s="87">
        <v>318</v>
      </c>
      <c r="D20" s="87">
        <v>286</v>
      </c>
      <c r="E20" s="89">
        <v>0.89937106918238996</v>
      </c>
      <c r="F20" s="87">
        <v>268</v>
      </c>
      <c r="G20" s="89">
        <v>0.84276729559748431</v>
      </c>
      <c r="H20" s="88">
        <v>3.1667832167832164</v>
      </c>
    </row>
    <row r="21" spans="1:8" x14ac:dyDescent="0.25">
      <c r="A21" s="148"/>
      <c r="B21" s="86" t="s">
        <v>47</v>
      </c>
      <c r="C21" s="87">
        <v>248</v>
      </c>
      <c r="D21" s="87">
        <v>216</v>
      </c>
      <c r="E21" s="89">
        <v>0.87096774193548387</v>
      </c>
      <c r="F21" s="87">
        <v>191</v>
      </c>
      <c r="G21" s="89">
        <v>0.77016129032258063</v>
      </c>
      <c r="H21" s="88">
        <v>2.8949074074074073</v>
      </c>
    </row>
    <row r="22" spans="1:8" x14ac:dyDescent="0.25">
      <c r="A22" s="149"/>
      <c r="B22" s="94" t="s">
        <v>30</v>
      </c>
      <c r="C22" s="106">
        <f>IFERROR(SUM(C17:C21), "--")</f>
        <v>1581</v>
      </c>
      <c r="D22" s="106">
        <f>IFERROR(SUM(D17:D21), "--")</f>
        <v>1405</v>
      </c>
      <c r="E22" s="108">
        <f>IFERROR(D22/C22, "--" )</f>
        <v>0.88867805186590765</v>
      </c>
      <c r="F22" s="106">
        <f>IFERROR(SUM(F17:F21), "--")</f>
        <v>1275</v>
      </c>
      <c r="G22" s="108">
        <f>IFERROR(F22/C22, "--" )</f>
        <v>0.80645161290322576</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3" t="s">
        <v>61</v>
      </c>
      <c r="B24" s="7" t="s">
        <v>0</v>
      </c>
      <c r="C24" s="4">
        <v>51</v>
      </c>
      <c r="D24" s="4">
        <v>46</v>
      </c>
      <c r="E24" s="5">
        <v>0.90196078431372551</v>
      </c>
      <c r="F24" s="4">
        <v>40</v>
      </c>
      <c r="G24" s="5">
        <v>0.78431372549019607</v>
      </c>
      <c r="H24" s="6">
        <v>2.8108695652173914</v>
      </c>
    </row>
    <row r="25" spans="1:8" x14ac:dyDescent="0.25">
      <c r="A25" s="134"/>
      <c r="B25" s="7" t="s">
        <v>1</v>
      </c>
      <c r="C25" s="4">
        <v>46</v>
      </c>
      <c r="D25" s="4">
        <v>38</v>
      </c>
      <c r="E25" s="5">
        <v>0.82608695652173914</v>
      </c>
      <c r="F25" s="4">
        <v>33</v>
      </c>
      <c r="G25" s="5">
        <v>0.71739130434782605</v>
      </c>
      <c r="H25" s="6">
        <v>2.7027027027027031</v>
      </c>
    </row>
    <row r="26" spans="1:8" x14ac:dyDescent="0.25">
      <c r="A26" s="134"/>
      <c r="B26" s="7" t="s">
        <v>2</v>
      </c>
      <c r="C26" s="4">
        <v>32</v>
      </c>
      <c r="D26" s="4">
        <v>25</v>
      </c>
      <c r="E26" s="5">
        <v>0.78125</v>
      </c>
      <c r="F26" s="4">
        <v>23</v>
      </c>
      <c r="G26" s="5">
        <v>0.71875</v>
      </c>
      <c r="H26" s="6">
        <v>3.2</v>
      </c>
    </row>
    <row r="27" spans="1:8" x14ac:dyDescent="0.25">
      <c r="A27" s="134"/>
      <c r="B27" s="7" t="s">
        <v>48</v>
      </c>
      <c r="C27" s="4">
        <v>28</v>
      </c>
      <c r="D27" s="4">
        <v>21</v>
      </c>
      <c r="E27" s="5">
        <v>0.75</v>
      </c>
      <c r="F27" s="4">
        <v>17</v>
      </c>
      <c r="G27" s="5">
        <v>0.6071428571428571</v>
      </c>
      <c r="H27" s="6">
        <v>2.7761904761904761</v>
      </c>
    </row>
    <row r="28" spans="1:8" x14ac:dyDescent="0.25">
      <c r="A28" s="134"/>
      <c r="B28" s="7" t="s">
        <v>47</v>
      </c>
      <c r="C28" s="4">
        <v>27</v>
      </c>
      <c r="D28" s="4">
        <v>21</v>
      </c>
      <c r="E28" s="5">
        <v>0.77777777777777779</v>
      </c>
      <c r="F28" s="4">
        <v>17</v>
      </c>
      <c r="G28" s="5">
        <v>0.62962962962962965</v>
      </c>
      <c r="H28" s="6">
        <v>2.1428571428571428</v>
      </c>
    </row>
    <row r="29" spans="1:8" x14ac:dyDescent="0.25">
      <c r="A29" s="135"/>
      <c r="B29" s="53" t="s">
        <v>30</v>
      </c>
      <c r="C29" s="17">
        <f>IFERROR(SUM(C24:C28), "--")</f>
        <v>184</v>
      </c>
      <c r="D29" s="17">
        <f>IFERROR(SUM(D24:D28), "--")</f>
        <v>151</v>
      </c>
      <c r="E29" s="101">
        <f>IFERROR(D29/C29, "--" )</f>
        <v>0.82065217391304346</v>
      </c>
      <c r="F29" s="17">
        <f>IFERROR(SUM(F24:F28), "--")</f>
        <v>130</v>
      </c>
      <c r="G29" s="101">
        <f>IFERROR(F29/C29, "--" )</f>
        <v>0.70652173913043481</v>
      </c>
      <c r="H29" s="102" t="s">
        <v>32</v>
      </c>
    </row>
    <row r="30" spans="1:8" ht="15" customHeight="1" x14ac:dyDescent="0.25">
      <c r="A30" s="130" t="s">
        <v>60</v>
      </c>
      <c r="B30" s="86" t="s">
        <v>0</v>
      </c>
      <c r="C30" s="87">
        <v>1</v>
      </c>
      <c r="D30" s="87">
        <v>1</v>
      </c>
      <c r="E30" s="89">
        <v>1</v>
      </c>
      <c r="F30" s="87">
        <v>0</v>
      </c>
      <c r="G30" s="89">
        <v>0</v>
      </c>
      <c r="H30" s="88">
        <v>0</v>
      </c>
    </row>
    <row r="31" spans="1:8" x14ac:dyDescent="0.25">
      <c r="A31" s="131"/>
      <c r="B31" s="86" t="s">
        <v>1</v>
      </c>
      <c r="C31" s="87">
        <v>3</v>
      </c>
      <c r="D31" s="87">
        <v>3</v>
      </c>
      <c r="E31" s="89">
        <v>1</v>
      </c>
      <c r="F31" s="87">
        <v>3</v>
      </c>
      <c r="G31" s="89">
        <v>1</v>
      </c>
      <c r="H31" s="88">
        <v>3</v>
      </c>
    </row>
    <row r="32" spans="1:8" x14ac:dyDescent="0.25">
      <c r="A32" s="131"/>
      <c r="B32" s="86" t="s">
        <v>2</v>
      </c>
      <c r="C32" s="87">
        <v>2</v>
      </c>
      <c r="D32" s="87">
        <v>2</v>
      </c>
      <c r="E32" s="89">
        <v>1</v>
      </c>
      <c r="F32" s="87">
        <v>2</v>
      </c>
      <c r="G32" s="89">
        <v>1</v>
      </c>
      <c r="H32" s="88">
        <v>2</v>
      </c>
    </row>
    <row r="33" spans="1:8" x14ac:dyDescent="0.25">
      <c r="A33" s="131"/>
      <c r="B33" s="86" t="s">
        <v>48</v>
      </c>
      <c r="C33" s="87">
        <v>1</v>
      </c>
      <c r="D33" s="87">
        <v>1</v>
      </c>
      <c r="E33" s="89">
        <v>1</v>
      </c>
      <c r="F33" s="87">
        <v>1</v>
      </c>
      <c r="G33" s="89">
        <v>1</v>
      </c>
      <c r="H33" s="88">
        <v>3.7000000000000006</v>
      </c>
    </row>
    <row r="34" spans="1:8" x14ac:dyDescent="0.25">
      <c r="A34" s="131"/>
      <c r="B34" s="86" t="s">
        <v>47</v>
      </c>
      <c r="C34" s="112" t="s">
        <v>32</v>
      </c>
      <c r="D34" s="112" t="s">
        <v>32</v>
      </c>
      <c r="E34" s="113" t="s">
        <v>32</v>
      </c>
      <c r="F34" s="112" t="s">
        <v>32</v>
      </c>
      <c r="G34" s="113" t="s">
        <v>32</v>
      </c>
      <c r="H34" s="114" t="s">
        <v>32</v>
      </c>
    </row>
    <row r="35" spans="1:8" x14ac:dyDescent="0.25">
      <c r="A35" s="132"/>
      <c r="B35" s="94" t="s">
        <v>30</v>
      </c>
      <c r="C35" s="106">
        <f>IFERROR(SUM(C30:C34), "--")</f>
        <v>7</v>
      </c>
      <c r="D35" s="106">
        <f>IFERROR(SUM(D30:D34), "--")</f>
        <v>7</v>
      </c>
      <c r="E35" s="108">
        <f>IFERROR(D35/C35, "--" )</f>
        <v>1</v>
      </c>
      <c r="F35" s="106">
        <f>IFERROR(SUM(F30:F34), "--")</f>
        <v>6</v>
      </c>
      <c r="G35" s="108">
        <f>IFERROR(F35/C35, "--" )</f>
        <v>0.8571428571428571</v>
      </c>
      <c r="H35" s="107" t="s">
        <v>32</v>
      </c>
    </row>
    <row r="36" spans="1:8" x14ac:dyDescent="0.25">
      <c r="A36" s="139" t="s">
        <v>16</v>
      </c>
      <c r="B36" s="7" t="s">
        <v>0</v>
      </c>
      <c r="C36" s="4">
        <v>11</v>
      </c>
      <c r="D36" s="4">
        <v>10</v>
      </c>
      <c r="E36" s="5">
        <v>0.90909090909090906</v>
      </c>
      <c r="F36" s="4">
        <v>10</v>
      </c>
      <c r="G36" s="5">
        <v>0.90909090909090906</v>
      </c>
      <c r="H36" s="6">
        <v>3.8</v>
      </c>
    </row>
    <row r="37" spans="1:8" x14ac:dyDescent="0.25">
      <c r="A37" s="140"/>
      <c r="B37" s="7" t="s">
        <v>1</v>
      </c>
      <c r="C37" s="4">
        <v>9</v>
      </c>
      <c r="D37" s="4">
        <v>9</v>
      </c>
      <c r="E37" s="5">
        <v>1</v>
      </c>
      <c r="F37" s="4">
        <v>9</v>
      </c>
      <c r="G37" s="5">
        <v>1</v>
      </c>
      <c r="H37" s="6">
        <v>3.4444444444444446</v>
      </c>
    </row>
    <row r="38" spans="1:8" x14ac:dyDescent="0.25">
      <c r="A38" s="140"/>
      <c r="B38" s="7" t="s">
        <v>2</v>
      </c>
      <c r="C38" s="25">
        <v>6</v>
      </c>
      <c r="D38" s="25">
        <v>4</v>
      </c>
      <c r="E38" s="5">
        <v>0.66666666666666663</v>
      </c>
      <c r="F38" s="25">
        <v>4</v>
      </c>
      <c r="G38" s="5">
        <v>0.66666666666666663</v>
      </c>
      <c r="H38" s="22">
        <v>4</v>
      </c>
    </row>
    <row r="39" spans="1:8" x14ac:dyDescent="0.25">
      <c r="A39" s="140"/>
      <c r="B39" s="7" t="s">
        <v>48</v>
      </c>
      <c r="C39" s="4">
        <v>7</v>
      </c>
      <c r="D39" s="4">
        <v>7</v>
      </c>
      <c r="E39" s="5">
        <v>1</v>
      </c>
      <c r="F39" s="4">
        <v>7</v>
      </c>
      <c r="G39" s="5">
        <v>1</v>
      </c>
      <c r="H39" s="6">
        <v>3.7142857142857144</v>
      </c>
    </row>
    <row r="40" spans="1:8" x14ac:dyDescent="0.25">
      <c r="A40" s="140"/>
      <c r="B40" s="7" t="s">
        <v>47</v>
      </c>
      <c r="C40" s="4">
        <v>6</v>
      </c>
      <c r="D40" s="4">
        <v>4</v>
      </c>
      <c r="E40" s="5">
        <v>0.66666666666666663</v>
      </c>
      <c r="F40" s="4">
        <v>3</v>
      </c>
      <c r="G40" s="5">
        <v>0.5</v>
      </c>
      <c r="H40" s="6">
        <v>2.5</v>
      </c>
    </row>
    <row r="41" spans="1:8" x14ac:dyDescent="0.25">
      <c r="A41" s="141"/>
      <c r="B41" s="53" t="s">
        <v>30</v>
      </c>
      <c r="C41" s="17">
        <f>IFERROR(SUM(C36:C40), "--")</f>
        <v>39</v>
      </c>
      <c r="D41" s="17">
        <f>IFERROR(SUM(D36:D40), "--")</f>
        <v>34</v>
      </c>
      <c r="E41" s="101">
        <f>IFERROR(D41/C41, "--" )</f>
        <v>0.87179487179487181</v>
      </c>
      <c r="F41" s="17">
        <f>IFERROR(SUM(F36:F40), "--")</f>
        <v>33</v>
      </c>
      <c r="G41" s="101">
        <f>IFERROR(F41/C41, "--" )</f>
        <v>0.84615384615384615</v>
      </c>
      <c r="H41" s="102" t="s">
        <v>32</v>
      </c>
    </row>
    <row r="42" spans="1:8" x14ac:dyDescent="0.25">
      <c r="A42" s="136" t="s">
        <v>17</v>
      </c>
      <c r="B42" s="86" t="s">
        <v>0</v>
      </c>
      <c r="C42" s="87">
        <v>10</v>
      </c>
      <c r="D42" s="87">
        <v>9</v>
      </c>
      <c r="E42" s="89">
        <v>0.9</v>
      </c>
      <c r="F42" s="87">
        <v>9</v>
      </c>
      <c r="G42" s="89">
        <v>0.9</v>
      </c>
      <c r="H42" s="88">
        <v>2.7777777777777777</v>
      </c>
    </row>
    <row r="43" spans="1:8" x14ac:dyDescent="0.25">
      <c r="A43" s="137"/>
      <c r="B43" s="86" t="s">
        <v>1</v>
      </c>
      <c r="C43" s="87">
        <v>8</v>
      </c>
      <c r="D43" s="87">
        <v>8</v>
      </c>
      <c r="E43" s="89">
        <v>1</v>
      </c>
      <c r="F43" s="87">
        <v>8</v>
      </c>
      <c r="G43" s="89">
        <v>1</v>
      </c>
      <c r="H43" s="88">
        <v>2.4624999999999999</v>
      </c>
    </row>
    <row r="44" spans="1:8" x14ac:dyDescent="0.25">
      <c r="A44" s="137"/>
      <c r="B44" s="86" t="s">
        <v>2</v>
      </c>
      <c r="C44" s="87">
        <v>8</v>
      </c>
      <c r="D44" s="87">
        <v>8</v>
      </c>
      <c r="E44" s="89">
        <v>1</v>
      </c>
      <c r="F44" s="87">
        <v>8</v>
      </c>
      <c r="G44" s="89">
        <v>1</v>
      </c>
      <c r="H44" s="88">
        <v>3.25</v>
      </c>
    </row>
    <row r="45" spans="1:8" x14ac:dyDescent="0.25">
      <c r="A45" s="137"/>
      <c r="B45" s="86" t="s">
        <v>48</v>
      </c>
      <c r="C45" s="87">
        <v>11</v>
      </c>
      <c r="D45" s="87">
        <v>10</v>
      </c>
      <c r="E45" s="89">
        <v>0.90909090909090906</v>
      </c>
      <c r="F45" s="87">
        <v>10</v>
      </c>
      <c r="G45" s="89">
        <v>0.90909090909090906</v>
      </c>
      <c r="H45" s="88">
        <v>3.6</v>
      </c>
    </row>
    <row r="46" spans="1:8" x14ac:dyDescent="0.25">
      <c r="A46" s="137"/>
      <c r="B46" s="86" t="s">
        <v>47</v>
      </c>
      <c r="C46" s="87">
        <v>6</v>
      </c>
      <c r="D46" s="87">
        <v>6</v>
      </c>
      <c r="E46" s="89">
        <v>1</v>
      </c>
      <c r="F46" s="87">
        <v>6</v>
      </c>
      <c r="G46" s="89">
        <v>1</v>
      </c>
      <c r="H46" s="88">
        <v>3.3333333333333335</v>
      </c>
    </row>
    <row r="47" spans="1:8" x14ac:dyDescent="0.25">
      <c r="A47" s="138"/>
      <c r="B47" s="94" t="s">
        <v>30</v>
      </c>
      <c r="C47" s="106">
        <f>IFERROR(SUM(C42:C46), "--")</f>
        <v>43</v>
      </c>
      <c r="D47" s="106">
        <f>IFERROR(SUM(D42:D46), "--")</f>
        <v>41</v>
      </c>
      <c r="E47" s="108">
        <f>IFERROR(D47/C47, "--" )</f>
        <v>0.95348837209302328</v>
      </c>
      <c r="F47" s="106">
        <f>IFERROR(SUM(F42:F46), "--")</f>
        <v>41</v>
      </c>
      <c r="G47" s="108">
        <f>IFERROR(F47/C47, "--" )</f>
        <v>0.95348837209302328</v>
      </c>
      <c r="H47" s="107" t="s">
        <v>32</v>
      </c>
    </row>
    <row r="48" spans="1:8" x14ac:dyDescent="0.25">
      <c r="A48" s="139" t="s">
        <v>92</v>
      </c>
      <c r="B48" s="7" t="s">
        <v>0</v>
      </c>
      <c r="C48" s="4">
        <v>164</v>
      </c>
      <c r="D48" s="4">
        <v>147</v>
      </c>
      <c r="E48" s="5">
        <v>0.89634146341463417</v>
      </c>
      <c r="F48" s="4">
        <v>129</v>
      </c>
      <c r="G48" s="5">
        <v>0.78658536585365857</v>
      </c>
      <c r="H48" s="6">
        <v>2.9272108843537414</v>
      </c>
    </row>
    <row r="49" spans="1:8" x14ac:dyDescent="0.25">
      <c r="A49" s="140"/>
      <c r="B49" s="7" t="s">
        <v>1</v>
      </c>
      <c r="C49" s="4">
        <v>149</v>
      </c>
      <c r="D49" s="4">
        <v>125</v>
      </c>
      <c r="E49" s="5">
        <v>0.83892617449664431</v>
      </c>
      <c r="F49" s="4">
        <v>98</v>
      </c>
      <c r="G49" s="5">
        <v>0.65771812080536918</v>
      </c>
      <c r="H49" s="6">
        <v>2.5495999999999999</v>
      </c>
    </row>
    <row r="50" spans="1:8" x14ac:dyDescent="0.25">
      <c r="A50" s="140"/>
      <c r="B50" s="7" t="s">
        <v>2</v>
      </c>
      <c r="C50" s="4">
        <v>158</v>
      </c>
      <c r="D50" s="4">
        <v>140</v>
      </c>
      <c r="E50" s="5">
        <v>0.88607594936708856</v>
      </c>
      <c r="F50" s="4">
        <v>125</v>
      </c>
      <c r="G50" s="5">
        <v>0.79113924050632911</v>
      </c>
      <c r="H50" s="6">
        <v>2.8392857142857144</v>
      </c>
    </row>
    <row r="51" spans="1:8" x14ac:dyDescent="0.25">
      <c r="A51" s="140"/>
      <c r="B51" s="7" t="s">
        <v>48</v>
      </c>
      <c r="C51" s="4">
        <v>152</v>
      </c>
      <c r="D51" s="4">
        <v>137</v>
      </c>
      <c r="E51" s="5">
        <v>0.90131578947368418</v>
      </c>
      <c r="F51" s="4">
        <v>127</v>
      </c>
      <c r="G51" s="5">
        <v>0.83552631578947367</v>
      </c>
      <c r="H51" s="6">
        <v>2.9905109489051096</v>
      </c>
    </row>
    <row r="52" spans="1:8" x14ac:dyDescent="0.25">
      <c r="A52" s="140"/>
      <c r="B52" s="7" t="s">
        <v>47</v>
      </c>
      <c r="C52" s="4">
        <v>124</v>
      </c>
      <c r="D52" s="4">
        <v>114</v>
      </c>
      <c r="E52" s="5">
        <v>0.91935483870967738</v>
      </c>
      <c r="F52" s="4">
        <v>99</v>
      </c>
      <c r="G52" s="5">
        <v>0.79838709677419351</v>
      </c>
      <c r="H52" s="6">
        <v>2.8447368421052635</v>
      </c>
    </row>
    <row r="53" spans="1:8" x14ac:dyDescent="0.25">
      <c r="A53" s="141"/>
      <c r="B53" s="53" t="s">
        <v>30</v>
      </c>
      <c r="C53" s="17">
        <f>IFERROR(SUM(C48:C52), "--")</f>
        <v>747</v>
      </c>
      <c r="D53" s="17">
        <f>IFERROR(SUM(D48:D52), "--")</f>
        <v>663</v>
      </c>
      <c r="E53" s="101">
        <f>IFERROR(D53/C53, "--" )</f>
        <v>0.8875502008032129</v>
      </c>
      <c r="F53" s="17">
        <f>IFERROR(SUM(F48:F52), "--")</f>
        <v>578</v>
      </c>
      <c r="G53" s="101">
        <f>IFERROR(F53/C53, "--" )</f>
        <v>0.77376171352074963</v>
      </c>
      <c r="H53" s="102" t="s">
        <v>32</v>
      </c>
    </row>
    <row r="54" spans="1:8" x14ac:dyDescent="0.25">
      <c r="A54" s="136" t="s">
        <v>18</v>
      </c>
      <c r="B54" s="86" t="s">
        <v>0</v>
      </c>
      <c r="C54" s="87">
        <v>2</v>
      </c>
      <c r="D54" s="87">
        <v>2</v>
      </c>
      <c r="E54" s="89">
        <v>1</v>
      </c>
      <c r="F54" s="87">
        <v>2</v>
      </c>
      <c r="G54" s="89">
        <v>1</v>
      </c>
      <c r="H54" s="88">
        <v>4</v>
      </c>
    </row>
    <row r="55" spans="1:8" x14ac:dyDescent="0.25">
      <c r="A55" s="137"/>
      <c r="B55" s="86" t="s">
        <v>1</v>
      </c>
      <c r="C55" s="112" t="s">
        <v>32</v>
      </c>
      <c r="D55" s="112" t="s">
        <v>32</v>
      </c>
      <c r="E55" s="113" t="s">
        <v>32</v>
      </c>
      <c r="F55" s="112" t="s">
        <v>32</v>
      </c>
      <c r="G55" s="113" t="s">
        <v>32</v>
      </c>
      <c r="H55" s="114" t="s">
        <v>32</v>
      </c>
    </row>
    <row r="56" spans="1:8" x14ac:dyDescent="0.25">
      <c r="A56" s="137"/>
      <c r="B56" s="86" t="s">
        <v>2</v>
      </c>
      <c r="C56" s="112" t="s">
        <v>32</v>
      </c>
      <c r="D56" s="112" t="s">
        <v>32</v>
      </c>
      <c r="E56" s="113" t="s">
        <v>32</v>
      </c>
      <c r="F56" s="112" t="s">
        <v>32</v>
      </c>
      <c r="G56" s="113" t="s">
        <v>32</v>
      </c>
      <c r="H56" s="114" t="s">
        <v>32</v>
      </c>
    </row>
    <row r="57" spans="1:8" x14ac:dyDescent="0.25">
      <c r="A57" s="137"/>
      <c r="B57" s="86" t="s">
        <v>48</v>
      </c>
      <c r="C57" s="112" t="s">
        <v>32</v>
      </c>
      <c r="D57" s="112" t="s">
        <v>32</v>
      </c>
      <c r="E57" s="113" t="s">
        <v>32</v>
      </c>
      <c r="F57" s="112" t="s">
        <v>32</v>
      </c>
      <c r="G57" s="113" t="s">
        <v>32</v>
      </c>
      <c r="H57" s="114" t="s">
        <v>32</v>
      </c>
    </row>
    <row r="58" spans="1:8" x14ac:dyDescent="0.25">
      <c r="A58" s="137"/>
      <c r="B58" s="86" t="s">
        <v>47</v>
      </c>
      <c r="C58" s="87">
        <v>4</v>
      </c>
      <c r="D58" s="87">
        <v>3</v>
      </c>
      <c r="E58" s="89">
        <v>0.75</v>
      </c>
      <c r="F58" s="87">
        <v>3</v>
      </c>
      <c r="G58" s="89">
        <v>0.75</v>
      </c>
      <c r="H58" s="88">
        <v>2.6666666666666665</v>
      </c>
    </row>
    <row r="59" spans="1:8" x14ac:dyDescent="0.25">
      <c r="A59" s="138"/>
      <c r="B59" s="94" t="s">
        <v>30</v>
      </c>
      <c r="C59" s="106">
        <f>IFERROR(SUM(C54:C58), "--")</f>
        <v>6</v>
      </c>
      <c r="D59" s="106">
        <f>IFERROR(SUM(D54:D58), "--")</f>
        <v>5</v>
      </c>
      <c r="E59" s="108">
        <f>IFERROR(D59/C59, "--" )</f>
        <v>0.83333333333333337</v>
      </c>
      <c r="F59" s="106">
        <f>IFERROR(SUM(F54:F58), "--")</f>
        <v>5</v>
      </c>
      <c r="G59" s="108">
        <f>IFERROR(F59/C59, "--" )</f>
        <v>0.83333333333333337</v>
      </c>
      <c r="H59" s="107" t="s">
        <v>32</v>
      </c>
    </row>
    <row r="60" spans="1:8" x14ac:dyDescent="0.25">
      <c r="A60" s="133" t="s">
        <v>58</v>
      </c>
      <c r="B60" s="7" t="s">
        <v>0</v>
      </c>
      <c r="C60" s="4">
        <v>177</v>
      </c>
      <c r="D60" s="4">
        <v>164</v>
      </c>
      <c r="E60" s="5">
        <v>0.92655367231638419</v>
      </c>
      <c r="F60" s="4">
        <v>156</v>
      </c>
      <c r="G60" s="5">
        <v>0.88135593220338981</v>
      </c>
      <c r="H60" s="6">
        <v>3.3621951219512201</v>
      </c>
    </row>
    <row r="61" spans="1:8" x14ac:dyDescent="0.25">
      <c r="A61" s="134"/>
      <c r="B61" s="7" t="s">
        <v>1</v>
      </c>
      <c r="C61" s="4">
        <v>108</v>
      </c>
      <c r="D61" s="4">
        <v>103</v>
      </c>
      <c r="E61" s="5">
        <v>0.95370370370370372</v>
      </c>
      <c r="F61" s="4">
        <v>97</v>
      </c>
      <c r="G61" s="5">
        <v>0.89814814814814814</v>
      </c>
      <c r="H61" s="6">
        <v>3.349514563106796</v>
      </c>
    </row>
    <row r="62" spans="1:8" x14ac:dyDescent="0.25">
      <c r="A62" s="134"/>
      <c r="B62" s="7" t="s">
        <v>2</v>
      </c>
      <c r="C62" s="4">
        <v>120</v>
      </c>
      <c r="D62" s="4">
        <v>103</v>
      </c>
      <c r="E62" s="5">
        <v>0.85833333333333328</v>
      </c>
      <c r="F62" s="4">
        <v>97</v>
      </c>
      <c r="G62" s="5">
        <v>0.80833333333333335</v>
      </c>
      <c r="H62" s="6">
        <v>3.284158415841584</v>
      </c>
    </row>
    <row r="63" spans="1:8" x14ac:dyDescent="0.25">
      <c r="A63" s="134"/>
      <c r="B63" s="7" t="s">
        <v>48</v>
      </c>
      <c r="C63" s="4">
        <v>132</v>
      </c>
      <c r="D63" s="4">
        <v>120</v>
      </c>
      <c r="E63" s="5">
        <v>0.90909090909090906</v>
      </c>
      <c r="F63" s="4">
        <v>118</v>
      </c>
      <c r="G63" s="5">
        <v>0.89393939393939392</v>
      </c>
      <c r="H63" s="6">
        <v>3.4583333333333335</v>
      </c>
    </row>
    <row r="64" spans="1:8" x14ac:dyDescent="0.25">
      <c r="A64" s="134"/>
      <c r="B64" s="7" t="s">
        <v>47</v>
      </c>
      <c r="C64" s="4">
        <v>82</v>
      </c>
      <c r="D64" s="4">
        <v>71</v>
      </c>
      <c r="E64" s="5">
        <v>0.86585365853658536</v>
      </c>
      <c r="F64" s="4">
        <v>70</v>
      </c>
      <c r="G64" s="5">
        <v>0.85365853658536583</v>
      </c>
      <c r="H64" s="6">
        <v>3.4267605633802818</v>
      </c>
    </row>
    <row r="65" spans="1:8" x14ac:dyDescent="0.25">
      <c r="A65" s="135"/>
      <c r="B65" s="53" t="s">
        <v>30</v>
      </c>
      <c r="C65" s="17">
        <f>IFERROR(SUM(C60:C64), "--")</f>
        <v>619</v>
      </c>
      <c r="D65" s="17">
        <f>IFERROR(SUM(D60:D64), "--")</f>
        <v>561</v>
      </c>
      <c r="E65" s="101">
        <f>IFERROR(D65/C65, "--" )</f>
        <v>0.90630048465266555</v>
      </c>
      <c r="F65" s="17">
        <f>IFERROR(SUM(F60:F64), "--")</f>
        <v>538</v>
      </c>
      <c r="G65" s="101">
        <f>IFERROR(F65/C65, "--" )</f>
        <v>0.86914378029079165</v>
      </c>
      <c r="H65" s="102" t="s">
        <v>32</v>
      </c>
    </row>
    <row r="66" spans="1:8" ht="15" customHeight="1" x14ac:dyDescent="0.25">
      <c r="A66" s="130" t="s">
        <v>62</v>
      </c>
      <c r="B66" s="86" t="s">
        <v>0</v>
      </c>
      <c r="C66" s="87">
        <v>16</v>
      </c>
      <c r="D66" s="87">
        <v>15</v>
      </c>
      <c r="E66" s="89">
        <v>0.9375</v>
      </c>
      <c r="F66" s="87">
        <v>13</v>
      </c>
      <c r="G66" s="89">
        <v>0.8125</v>
      </c>
      <c r="H66" s="88">
        <v>2.8666666666666667</v>
      </c>
    </row>
    <row r="67" spans="1:8" x14ac:dyDescent="0.25">
      <c r="A67" s="131"/>
      <c r="B67" s="86" t="s">
        <v>1</v>
      </c>
      <c r="C67" s="87">
        <v>14</v>
      </c>
      <c r="D67" s="87">
        <v>12</v>
      </c>
      <c r="E67" s="89">
        <v>0.8571428571428571</v>
      </c>
      <c r="F67" s="87">
        <v>10</v>
      </c>
      <c r="G67" s="89">
        <v>0.7142857142857143</v>
      </c>
      <c r="H67" s="88">
        <v>2.9166666666666665</v>
      </c>
    </row>
    <row r="68" spans="1:8" x14ac:dyDescent="0.25">
      <c r="A68" s="131"/>
      <c r="B68" s="86" t="s">
        <v>2</v>
      </c>
      <c r="C68" s="87">
        <v>30</v>
      </c>
      <c r="D68" s="87">
        <v>26</v>
      </c>
      <c r="E68" s="89">
        <v>0.8666666666666667</v>
      </c>
      <c r="F68" s="87">
        <v>25</v>
      </c>
      <c r="G68" s="89">
        <v>0.83333333333333337</v>
      </c>
      <c r="H68" s="88">
        <v>3.1923076923076925</v>
      </c>
    </row>
    <row r="69" spans="1:8" x14ac:dyDescent="0.25">
      <c r="A69" s="131"/>
      <c r="B69" s="86" t="s">
        <v>48</v>
      </c>
      <c r="C69" s="87">
        <v>16</v>
      </c>
      <c r="D69" s="87">
        <v>16</v>
      </c>
      <c r="E69" s="89">
        <v>1</v>
      </c>
      <c r="F69" s="87">
        <v>13</v>
      </c>
      <c r="G69" s="89">
        <v>0.8125</v>
      </c>
      <c r="H69" s="88">
        <v>3.0625</v>
      </c>
    </row>
    <row r="70" spans="1:8" x14ac:dyDescent="0.25">
      <c r="A70" s="131"/>
      <c r="B70" s="86" t="s">
        <v>47</v>
      </c>
      <c r="C70" s="87">
        <v>19</v>
      </c>
      <c r="D70" s="87">
        <v>16</v>
      </c>
      <c r="E70" s="89">
        <v>0.84210526315789469</v>
      </c>
      <c r="F70" s="87">
        <v>10</v>
      </c>
      <c r="G70" s="89">
        <v>0.52631578947368418</v>
      </c>
      <c r="H70" s="88">
        <v>2.0625</v>
      </c>
    </row>
    <row r="71" spans="1:8" x14ac:dyDescent="0.25">
      <c r="A71" s="132"/>
      <c r="B71" s="94" t="s">
        <v>30</v>
      </c>
      <c r="C71" s="106">
        <f>IFERROR(SUM(C66:C70), "--")</f>
        <v>95</v>
      </c>
      <c r="D71" s="106">
        <f>IFERROR(SUM(D66:D70), "--")</f>
        <v>85</v>
      </c>
      <c r="E71" s="108">
        <f>IFERROR(D71/C71, "--" )</f>
        <v>0.89473684210526316</v>
      </c>
      <c r="F71" s="106">
        <f>IFERROR(SUM(F66:F70), "--")</f>
        <v>71</v>
      </c>
      <c r="G71" s="108">
        <f>IFERROR(F71/C71, "--" )</f>
        <v>0.74736842105263157</v>
      </c>
      <c r="H71" s="107" t="s">
        <v>32</v>
      </c>
    </row>
    <row r="72" spans="1:8" ht="15" customHeight="1" x14ac:dyDescent="0.25">
      <c r="A72" s="129" t="s">
        <v>59</v>
      </c>
      <c r="B72" s="7" t="s">
        <v>0</v>
      </c>
      <c r="C72" s="20" t="s">
        <v>32</v>
      </c>
      <c r="D72" s="20" t="s">
        <v>32</v>
      </c>
      <c r="E72" s="115" t="s">
        <v>32</v>
      </c>
      <c r="F72" s="20" t="s">
        <v>32</v>
      </c>
      <c r="G72" s="115" t="s">
        <v>32</v>
      </c>
      <c r="H72" s="116" t="s">
        <v>32</v>
      </c>
    </row>
    <row r="73" spans="1:8" x14ac:dyDescent="0.25">
      <c r="A73" s="129"/>
      <c r="B73" s="7" t="s">
        <v>1</v>
      </c>
      <c r="C73" s="4">
        <v>3</v>
      </c>
      <c r="D73" s="4">
        <v>3</v>
      </c>
      <c r="E73" s="5">
        <v>1</v>
      </c>
      <c r="F73" s="4">
        <v>3</v>
      </c>
      <c r="G73" s="5">
        <v>1</v>
      </c>
      <c r="H73" s="6">
        <v>4</v>
      </c>
    </row>
    <row r="74" spans="1:8" x14ac:dyDescent="0.25">
      <c r="A74" s="129"/>
      <c r="B74" s="7" t="s">
        <v>2</v>
      </c>
      <c r="C74" s="4">
        <v>4</v>
      </c>
      <c r="D74" s="4">
        <v>3</v>
      </c>
      <c r="E74" s="5">
        <v>0.75</v>
      </c>
      <c r="F74" s="4">
        <v>3</v>
      </c>
      <c r="G74" s="5">
        <v>0.75</v>
      </c>
      <c r="H74" s="6">
        <v>2.6666666666666665</v>
      </c>
    </row>
    <row r="75" spans="1:8" x14ac:dyDescent="0.25">
      <c r="A75" s="129"/>
      <c r="B75" s="7" t="s">
        <v>48</v>
      </c>
      <c r="C75" s="4">
        <v>1</v>
      </c>
      <c r="D75" s="4">
        <v>1</v>
      </c>
      <c r="E75" s="5">
        <v>1</v>
      </c>
      <c r="F75" s="4">
        <v>1</v>
      </c>
      <c r="G75" s="5">
        <v>1</v>
      </c>
      <c r="H75" s="6">
        <v>4</v>
      </c>
    </row>
    <row r="76" spans="1:8" x14ac:dyDescent="0.25">
      <c r="A76" s="129"/>
      <c r="B76" s="7" t="s">
        <v>47</v>
      </c>
      <c r="C76" s="4">
        <v>1</v>
      </c>
      <c r="D76" s="4">
        <v>1</v>
      </c>
      <c r="E76" s="5">
        <v>1</v>
      </c>
      <c r="F76" s="4">
        <v>1</v>
      </c>
      <c r="G76" s="5">
        <v>1</v>
      </c>
      <c r="H76" s="6">
        <v>4</v>
      </c>
    </row>
    <row r="77" spans="1:8" x14ac:dyDescent="0.25">
      <c r="A77" s="129"/>
      <c r="B77" s="53" t="s">
        <v>30</v>
      </c>
      <c r="C77" s="17">
        <f>IFERROR(SUM(C72:C76), "--")</f>
        <v>9</v>
      </c>
      <c r="D77" s="17">
        <f>IFERROR(SUM(D72:D76), "--")</f>
        <v>8</v>
      </c>
      <c r="E77" s="101">
        <f>IFERROR(D77/C77, "--" )</f>
        <v>0.88888888888888884</v>
      </c>
      <c r="F77" s="17">
        <f>IFERROR(SUM(F72:F76), "--")</f>
        <v>8</v>
      </c>
      <c r="G77" s="101">
        <f>IFERROR(F77/C77, "--" )</f>
        <v>0.88888888888888884</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9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2" t="s">
        <v>100</v>
      </c>
      <c r="B1" s="142"/>
      <c r="C1" s="142"/>
      <c r="D1" s="142"/>
      <c r="E1" s="142"/>
      <c r="F1" s="142"/>
      <c r="G1" s="142"/>
      <c r="H1" s="142"/>
      <c r="I1" s="13"/>
      <c r="J1" s="12"/>
      <c r="K1" s="12"/>
      <c r="L1" s="12"/>
    </row>
    <row r="2" spans="1:12" x14ac:dyDescent="0.25">
      <c r="A2" s="142"/>
      <c r="B2" s="142"/>
      <c r="C2" s="142"/>
      <c r="D2" s="142"/>
      <c r="E2" s="142"/>
      <c r="F2" s="142"/>
      <c r="G2" s="142"/>
      <c r="H2" s="142"/>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60" t="s">
        <v>98</v>
      </c>
      <c r="B4" s="7" t="s">
        <v>0</v>
      </c>
      <c r="C4" s="4">
        <v>432</v>
      </c>
      <c r="D4" s="4">
        <v>394</v>
      </c>
      <c r="E4" s="15">
        <v>0.91203703703703709</v>
      </c>
      <c r="F4" s="4">
        <v>359</v>
      </c>
      <c r="G4" s="15">
        <v>0.83101851851851849</v>
      </c>
      <c r="H4" s="14" t="s">
        <v>32</v>
      </c>
      <c r="I4" s="19"/>
      <c r="J4" s="19"/>
      <c r="K4" s="13"/>
      <c r="L4" s="13"/>
    </row>
    <row r="5" spans="1:12" x14ac:dyDescent="0.25">
      <c r="A5" s="161"/>
      <c r="B5" s="7" t="s">
        <v>1</v>
      </c>
      <c r="C5" s="4">
        <v>340</v>
      </c>
      <c r="D5" s="4">
        <v>301</v>
      </c>
      <c r="E5" s="5">
        <v>0.88529411764705879</v>
      </c>
      <c r="F5" s="4">
        <v>261</v>
      </c>
      <c r="G5" s="5">
        <v>0.76764705882352946</v>
      </c>
      <c r="H5" s="6" t="s">
        <v>32</v>
      </c>
      <c r="I5" s="19"/>
      <c r="J5" s="19"/>
      <c r="K5" s="13"/>
      <c r="L5" s="13"/>
    </row>
    <row r="6" spans="1:12" x14ac:dyDescent="0.25">
      <c r="A6" s="161"/>
      <c r="B6" s="7" t="s">
        <v>2</v>
      </c>
      <c r="C6" s="4">
        <v>360</v>
      </c>
      <c r="D6" s="4">
        <v>311</v>
      </c>
      <c r="E6" s="5">
        <v>0.86388888888888893</v>
      </c>
      <c r="F6" s="4">
        <v>287</v>
      </c>
      <c r="G6" s="5">
        <v>0.79722222222222228</v>
      </c>
      <c r="H6" s="6" t="s">
        <v>32</v>
      </c>
      <c r="I6" s="19"/>
      <c r="J6" s="19"/>
      <c r="K6" s="13"/>
      <c r="L6" s="13"/>
    </row>
    <row r="7" spans="1:12" x14ac:dyDescent="0.25">
      <c r="A7" s="161"/>
      <c r="B7" s="7" t="s">
        <v>48</v>
      </c>
      <c r="C7" s="4">
        <v>348</v>
      </c>
      <c r="D7" s="4">
        <v>313</v>
      </c>
      <c r="E7" s="5">
        <v>0.89942528735632188</v>
      </c>
      <c r="F7" s="4">
        <v>294</v>
      </c>
      <c r="G7" s="5">
        <v>0.84482758620689657</v>
      </c>
      <c r="H7" s="6" t="s">
        <v>32</v>
      </c>
      <c r="I7" s="19"/>
      <c r="J7" s="19"/>
      <c r="K7" s="13"/>
      <c r="L7" s="13"/>
    </row>
    <row r="8" spans="1:12" x14ac:dyDescent="0.25">
      <c r="A8" s="161"/>
      <c r="B8" s="7" t="s">
        <v>47</v>
      </c>
      <c r="C8" s="4">
        <v>269</v>
      </c>
      <c r="D8" s="4">
        <v>236</v>
      </c>
      <c r="E8" s="5">
        <v>0.87732342007434949</v>
      </c>
      <c r="F8" s="4">
        <v>209</v>
      </c>
      <c r="G8" s="5">
        <v>0.77695167286245348</v>
      </c>
      <c r="H8" s="6" t="s">
        <v>32</v>
      </c>
      <c r="I8" s="19"/>
      <c r="J8" s="19"/>
      <c r="K8" s="13"/>
      <c r="L8" s="13"/>
    </row>
    <row r="9" spans="1:12" x14ac:dyDescent="0.25">
      <c r="A9" s="162"/>
      <c r="B9" s="53" t="s">
        <v>30</v>
      </c>
      <c r="C9" s="17">
        <f>IFERROR(SUM(C4:C8), "--")</f>
        <v>1749</v>
      </c>
      <c r="D9" s="17">
        <f>IFERROR(SUM(D4:D8), "--")</f>
        <v>1555</v>
      </c>
      <c r="E9" s="101">
        <f>IFERROR(D9/C9, "--" )</f>
        <v>0.88907947398513432</v>
      </c>
      <c r="F9" s="17">
        <f>IFERROR(SUM(F4:F8), "--")</f>
        <v>1410</v>
      </c>
      <c r="G9" s="101">
        <f>IFERROR(F9/C9, "--" )</f>
        <v>0.8061749571183533</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7" t="s">
        <v>104</v>
      </c>
      <c r="B12" s="7" t="s">
        <v>0</v>
      </c>
      <c r="C12" s="4">
        <v>57</v>
      </c>
      <c r="D12" s="4">
        <v>51</v>
      </c>
      <c r="E12" s="5">
        <v>0.89473684210526316</v>
      </c>
      <c r="F12" s="4">
        <v>47</v>
      </c>
      <c r="G12" s="5">
        <v>0.82456140350877194</v>
      </c>
      <c r="H12" s="6">
        <v>2.8235294117647061</v>
      </c>
    </row>
    <row r="13" spans="1:12" x14ac:dyDescent="0.25">
      <c r="A13" s="158"/>
      <c r="B13" s="7" t="s">
        <v>1</v>
      </c>
      <c r="C13" s="4">
        <v>37</v>
      </c>
      <c r="D13" s="4">
        <v>28</v>
      </c>
      <c r="E13" s="5">
        <v>0.7567567567567568</v>
      </c>
      <c r="F13" s="4">
        <v>23</v>
      </c>
      <c r="G13" s="5">
        <v>0.6216216216216216</v>
      </c>
      <c r="H13" s="6">
        <v>2.4642857142857144</v>
      </c>
      <c r="I13" s="57"/>
    </row>
    <row r="14" spans="1:12" x14ac:dyDescent="0.25">
      <c r="A14" s="158"/>
      <c r="B14" s="7" t="s">
        <v>2</v>
      </c>
      <c r="C14" s="4">
        <v>43</v>
      </c>
      <c r="D14" s="4">
        <v>32</v>
      </c>
      <c r="E14" s="5">
        <v>0.7441860465116279</v>
      </c>
      <c r="F14" s="4">
        <v>29</v>
      </c>
      <c r="G14" s="5">
        <v>0.67441860465116277</v>
      </c>
      <c r="H14" s="6">
        <v>2.65625</v>
      </c>
      <c r="I14" s="57"/>
    </row>
    <row r="15" spans="1:12" x14ac:dyDescent="0.25">
      <c r="A15" s="158"/>
      <c r="B15" s="7" t="s">
        <v>48</v>
      </c>
      <c r="C15" s="4">
        <v>33</v>
      </c>
      <c r="D15" s="4">
        <v>30</v>
      </c>
      <c r="E15" s="5">
        <v>0.90909090909090906</v>
      </c>
      <c r="F15" s="4">
        <v>29</v>
      </c>
      <c r="G15" s="5">
        <v>0.87878787878787878</v>
      </c>
      <c r="H15" s="6">
        <v>3.1</v>
      </c>
      <c r="I15" s="57"/>
    </row>
    <row r="16" spans="1:12" x14ac:dyDescent="0.25">
      <c r="A16" s="158"/>
      <c r="B16" s="7" t="s">
        <v>47</v>
      </c>
      <c r="C16" s="4">
        <v>23</v>
      </c>
      <c r="D16" s="4">
        <v>21</v>
      </c>
      <c r="E16" s="5">
        <v>0.91304347826086951</v>
      </c>
      <c r="F16" s="4">
        <v>19</v>
      </c>
      <c r="G16" s="5">
        <v>0.82608695652173914</v>
      </c>
      <c r="H16" s="6">
        <v>2.6666666666666665</v>
      </c>
      <c r="I16" s="57"/>
    </row>
    <row r="17" spans="1:9" x14ac:dyDescent="0.25">
      <c r="A17" s="159"/>
      <c r="B17" s="53" t="s">
        <v>30</v>
      </c>
      <c r="C17" s="17">
        <f>IFERROR(SUM(C12:C16), "--")</f>
        <v>193</v>
      </c>
      <c r="D17" s="17">
        <f>IFERROR(SUM(D12:D16), "--")</f>
        <v>162</v>
      </c>
      <c r="E17" s="101">
        <f>IFERROR(D17/C17, "--" )</f>
        <v>0.8393782383419689</v>
      </c>
      <c r="F17" s="17">
        <f>IFERROR(SUM(F12:F16), "--")</f>
        <v>147</v>
      </c>
      <c r="G17" s="101">
        <f>IFERROR(F17/C17, "--" )</f>
        <v>0.76165803108808294</v>
      </c>
      <c r="H17" s="102" t="s">
        <v>32</v>
      </c>
      <c r="I17" s="57"/>
    </row>
    <row r="18" spans="1:9" ht="15" customHeight="1" x14ac:dyDescent="0.25">
      <c r="A18" s="154" t="s">
        <v>105</v>
      </c>
      <c r="B18" s="86" t="s">
        <v>0</v>
      </c>
      <c r="C18" s="87">
        <v>50</v>
      </c>
      <c r="D18" s="87">
        <v>46</v>
      </c>
      <c r="E18" s="89">
        <v>0.92</v>
      </c>
      <c r="F18" s="87">
        <v>39</v>
      </c>
      <c r="G18" s="89">
        <v>0.78</v>
      </c>
      <c r="H18" s="88">
        <v>2.7173913043478262</v>
      </c>
    </row>
    <row r="19" spans="1:9" x14ac:dyDescent="0.25">
      <c r="A19" s="155"/>
      <c r="B19" s="86" t="s">
        <v>1</v>
      </c>
      <c r="C19" s="87">
        <v>26</v>
      </c>
      <c r="D19" s="87">
        <v>24</v>
      </c>
      <c r="E19" s="89">
        <v>0.92307692307692313</v>
      </c>
      <c r="F19" s="87">
        <v>20</v>
      </c>
      <c r="G19" s="89">
        <v>0.76923076923076927</v>
      </c>
      <c r="H19" s="88">
        <v>2.8333333333333335</v>
      </c>
      <c r="I19" s="57"/>
    </row>
    <row r="20" spans="1:9" x14ac:dyDescent="0.25">
      <c r="A20" s="155"/>
      <c r="B20" s="86" t="s">
        <v>2</v>
      </c>
      <c r="C20" s="87">
        <v>34</v>
      </c>
      <c r="D20" s="87">
        <v>30</v>
      </c>
      <c r="E20" s="89">
        <v>0.88235294117647056</v>
      </c>
      <c r="F20" s="87">
        <v>28</v>
      </c>
      <c r="G20" s="89">
        <v>0.82352941176470584</v>
      </c>
      <c r="H20" s="88">
        <v>3</v>
      </c>
      <c r="I20" s="57"/>
    </row>
    <row r="21" spans="1:9" x14ac:dyDescent="0.25">
      <c r="A21" s="155"/>
      <c r="B21" s="86" t="s">
        <v>48</v>
      </c>
      <c r="C21" s="87">
        <v>31</v>
      </c>
      <c r="D21" s="87">
        <v>27</v>
      </c>
      <c r="E21" s="89">
        <v>0.87096774193548387</v>
      </c>
      <c r="F21" s="87">
        <v>27</v>
      </c>
      <c r="G21" s="89">
        <v>0.87096774193548387</v>
      </c>
      <c r="H21" s="88">
        <v>3.1481481481481484</v>
      </c>
      <c r="I21" s="57"/>
    </row>
    <row r="22" spans="1:9" x14ac:dyDescent="0.25">
      <c r="A22" s="155"/>
      <c r="B22" s="86" t="s">
        <v>47</v>
      </c>
      <c r="C22" s="87">
        <v>30</v>
      </c>
      <c r="D22" s="87">
        <v>26</v>
      </c>
      <c r="E22" s="89">
        <v>0.8666666666666667</v>
      </c>
      <c r="F22" s="87">
        <v>24</v>
      </c>
      <c r="G22" s="89">
        <v>0.8</v>
      </c>
      <c r="H22" s="88">
        <v>2.8076923076923075</v>
      </c>
      <c r="I22" s="57"/>
    </row>
    <row r="23" spans="1:9" x14ac:dyDescent="0.25">
      <c r="A23" s="156"/>
      <c r="B23" s="94" t="s">
        <v>30</v>
      </c>
      <c r="C23" s="106">
        <f>IFERROR(SUM(C18:C22), "--")</f>
        <v>171</v>
      </c>
      <c r="D23" s="106">
        <f>IFERROR(SUM(D18:D22), "--")</f>
        <v>153</v>
      </c>
      <c r="E23" s="108">
        <f>IFERROR(D23/C23, "--" )</f>
        <v>0.89473684210526316</v>
      </c>
      <c r="F23" s="106">
        <f>IFERROR(SUM(F18:F22), "--")</f>
        <v>138</v>
      </c>
      <c r="G23" s="108">
        <f>IFERROR(F23/C23, "--" )</f>
        <v>0.80701754385964908</v>
      </c>
      <c r="H23" s="107" t="s">
        <v>32</v>
      </c>
      <c r="I23" s="57"/>
    </row>
    <row r="24" spans="1:9" ht="15" customHeight="1" x14ac:dyDescent="0.25">
      <c r="A24" s="157" t="s">
        <v>106</v>
      </c>
      <c r="B24" s="7" t="s">
        <v>0</v>
      </c>
      <c r="C24" s="4">
        <v>34</v>
      </c>
      <c r="D24" s="4">
        <v>29</v>
      </c>
      <c r="E24" s="5">
        <v>0.8529411764705882</v>
      </c>
      <c r="F24" s="4">
        <v>28</v>
      </c>
      <c r="G24" s="5">
        <v>0.82352941176470584</v>
      </c>
      <c r="H24" s="6">
        <v>3.6896551724137931</v>
      </c>
    </row>
    <row r="25" spans="1:9" x14ac:dyDescent="0.25">
      <c r="A25" s="158"/>
      <c r="B25" s="7" t="s">
        <v>1</v>
      </c>
      <c r="C25" s="4">
        <v>24</v>
      </c>
      <c r="D25" s="4">
        <v>22</v>
      </c>
      <c r="E25" s="5">
        <v>0.91666666666666663</v>
      </c>
      <c r="F25" s="4">
        <v>19</v>
      </c>
      <c r="G25" s="5">
        <v>0.79166666666666663</v>
      </c>
      <c r="H25" s="6">
        <v>3.0818181818181816</v>
      </c>
      <c r="I25" s="57"/>
    </row>
    <row r="26" spans="1:9" x14ac:dyDescent="0.25">
      <c r="A26" s="158"/>
      <c r="B26" s="7" t="s">
        <v>2</v>
      </c>
      <c r="C26" s="4">
        <v>21</v>
      </c>
      <c r="D26" s="4">
        <v>14</v>
      </c>
      <c r="E26" s="5">
        <v>0.66666666666666663</v>
      </c>
      <c r="F26" s="4">
        <v>13</v>
      </c>
      <c r="G26" s="5">
        <v>0.61904761904761907</v>
      </c>
      <c r="H26" s="6">
        <v>3.3571428571428572</v>
      </c>
      <c r="I26" s="57"/>
    </row>
    <row r="27" spans="1:9" x14ac:dyDescent="0.25">
      <c r="A27" s="158"/>
      <c r="B27" s="7" t="s">
        <v>48</v>
      </c>
      <c r="C27" s="4">
        <v>20</v>
      </c>
      <c r="D27" s="4">
        <v>20</v>
      </c>
      <c r="E27" s="5">
        <v>1</v>
      </c>
      <c r="F27" s="4">
        <v>15</v>
      </c>
      <c r="G27" s="5">
        <v>0.75</v>
      </c>
      <c r="H27" s="6">
        <v>3.05</v>
      </c>
      <c r="I27" s="57"/>
    </row>
    <row r="28" spans="1:9" x14ac:dyDescent="0.25">
      <c r="A28" s="158"/>
      <c r="B28" s="7" t="s">
        <v>47</v>
      </c>
      <c r="C28" s="4">
        <v>18</v>
      </c>
      <c r="D28" s="4">
        <v>14</v>
      </c>
      <c r="E28" s="5">
        <v>0.77777777777777779</v>
      </c>
      <c r="F28" s="4">
        <v>7</v>
      </c>
      <c r="G28" s="5">
        <v>0.3888888888888889</v>
      </c>
      <c r="H28" s="6">
        <v>1.8571428571428572</v>
      </c>
      <c r="I28" s="57"/>
    </row>
    <row r="29" spans="1:9" x14ac:dyDescent="0.25">
      <c r="A29" s="159"/>
      <c r="B29" s="53" t="s">
        <v>30</v>
      </c>
      <c r="C29" s="17">
        <f>IFERROR(SUM(C24:C28), "--")</f>
        <v>117</v>
      </c>
      <c r="D29" s="17">
        <f>IFERROR(SUM(D24:D28), "--")</f>
        <v>99</v>
      </c>
      <c r="E29" s="101">
        <f>IFERROR(D29/C29, "--" )</f>
        <v>0.84615384615384615</v>
      </c>
      <c r="F29" s="17">
        <f>IFERROR(SUM(F24:F28), "--")</f>
        <v>82</v>
      </c>
      <c r="G29" s="101">
        <f>IFERROR(F29/C29, "--" )</f>
        <v>0.70085470085470081</v>
      </c>
      <c r="H29" s="102" t="s">
        <v>32</v>
      </c>
      <c r="I29" s="57"/>
    </row>
    <row r="30" spans="1:9" ht="15" customHeight="1" x14ac:dyDescent="0.25">
      <c r="A30" s="154" t="s">
        <v>107</v>
      </c>
      <c r="B30" s="86" t="s">
        <v>0</v>
      </c>
      <c r="C30" s="87">
        <v>40</v>
      </c>
      <c r="D30" s="87">
        <v>36</v>
      </c>
      <c r="E30" s="89">
        <v>0.9</v>
      </c>
      <c r="F30" s="87">
        <v>35</v>
      </c>
      <c r="G30" s="89">
        <v>0.875</v>
      </c>
      <c r="H30" s="88">
        <v>3.5833333333333335</v>
      </c>
    </row>
    <row r="31" spans="1:9" x14ac:dyDescent="0.25">
      <c r="A31" s="155"/>
      <c r="B31" s="86" t="s">
        <v>1</v>
      </c>
      <c r="C31" s="87">
        <v>29</v>
      </c>
      <c r="D31" s="87">
        <v>26</v>
      </c>
      <c r="E31" s="89">
        <v>0.89655172413793105</v>
      </c>
      <c r="F31" s="87">
        <v>21</v>
      </c>
      <c r="G31" s="89">
        <v>0.72413793103448276</v>
      </c>
      <c r="H31" s="88">
        <v>3</v>
      </c>
      <c r="I31" s="57"/>
    </row>
    <row r="32" spans="1:9" x14ac:dyDescent="0.25">
      <c r="A32" s="155"/>
      <c r="B32" s="86" t="s">
        <v>2</v>
      </c>
      <c r="C32" s="87">
        <v>22</v>
      </c>
      <c r="D32" s="87">
        <v>19</v>
      </c>
      <c r="E32" s="89">
        <v>0.86363636363636365</v>
      </c>
      <c r="F32" s="87">
        <v>19</v>
      </c>
      <c r="G32" s="89">
        <v>0.86363636363636365</v>
      </c>
      <c r="H32" s="88">
        <v>3.4210526315789473</v>
      </c>
      <c r="I32" s="57"/>
    </row>
    <row r="33" spans="1:9" x14ac:dyDescent="0.25">
      <c r="A33" s="155"/>
      <c r="B33" s="86" t="s">
        <v>48</v>
      </c>
      <c r="C33" s="87">
        <v>37</v>
      </c>
      <c r="D33" s="87">
        <v>30</v>
      </c>
      <c r="E33" s="89">
        <v>0.81081081081081086</v>
      </c>
      <c r="F33" s="87">
        <v>29</v>
      </c>
      <c r="G33" s="89">
        <v>0.78378378378378377</v>
      </c>
      <c r="H33" s="88">
        <v>3.29</v>
      </c>
      <c r="I33" s="57"/>
    </row>
    <row r="34" spans="1:9" x14ac:dyDescent="0.25">
      <c r="A34" s="155"/>
      <c r="B34" s="86" t="s">
        <v>47</v>
      </c>
      <c r="C34" s="87">
        <v>16</v>
      </c>
      <c r="D34" s="87">
        <v>15</v>
      </c>
      <c r="E34" s="89">
        <v>0.9375</v>
      </c>
      <c r="F34" s="87">
        <v>13</v>
      </c>
      <c r="G34" s="89">
        <v>0.8125</v>
      </c>
      <c r="H34" s="88">
        <v>2.8666666666666667</v>
      </c>
      <c r="I34" s="57"/>
    </row>
    <row r="35" spans="1:9" x14ac:dyDescent="0.25">
      <c r="A35" s="156"/>
      <c r="B35" s="94" t="s">
        <v>30</v>
      </c>
      <c r="C35" s="106">
        <f>IFERROR(SUM(C30:C34), "--")</f>
        <v>144</v>
      </c>
      <c r="D35" s="106">
        <f>IFERROR(SUM(D30:D34), "--")</f>
        <v>126</v>
      </c>
      <c r="E35" s="108">
        <f>IFERROR(D35/C35, "--" )</f>
        <v>0.875</v>
      </c>
      <c r="F35" s="106">
        <f>IFERROR(SUM(F30:F34), "--")</f>
        <v>117</v>
      </c>
      <c r="G35" s="108">
        <f>IFERROR(F35/C35, "--" )</f>
        <v>0.8125</v>
      </c>
      <c r="H35" s="107" t="s">
        <v>32</v>
      </c>
      <c r="I35" s="57"/>
    </row>
    <row r="36" spans="1:9" ht="15" customHeight="1" x14ac:dyDescent="0.25">
      <c r="A36" s="157" t="s">
        <v>108</v>
      </c>
      <c r="B36" s="7" t="s">
        <v>0</v>
      </c>
      <c r="C36" s="4">
        <v>36</v>
      </c>
      <c r="D36" s="4">
        <v>32</v>
      </c>
      <c r="E36" s="5">
        <v>0.88888888888888884</v>
      </c>
      <c r="F36" s="4">
        <v>28</v>
      </c>
      <c r="G36" s="5">
        <v>0.77777777777777779</v>
      </c>
      <c r="H36" s="6">
        <v>2.75</v>
      </c>
    </row>
    <row r="37" spans="1:9" x14ac:dyDescent="0.25">
      <c r="A37" s="158"/>
      <c r="B37" s="7" t="s">
        <v>1</v>
      </c>
      <c r="C37" s="4">
        <v>42</v>
      </c>
      <c r="D37" s="4">
        <v>38</v>
      </c>
      <c r="E37" s="5">
        <v>0.90476190476190477</v>
      </c>
      <c r="F37" s="4">
        <v>28</v>
      </c>
      <c r="G37" s="5">
        <v>0.66666666666666663</v>
      </c>
      <c r="H37" s="6">
        <v>2.4210526315789473</v>
      </c>
      <c r="I37" s="57"/>
    </row>
    <row r="38" spans="1:9" x14ac:dyDescent="0.25">
      <c r="A38" s="158"/>
      <c r="B38" s="7" t="s">
        <v>2</v>
      </c>
      <c r="C38" s="4">
        <v>35</v>
      </c>
      <c r="D38" s="4">
        <v>30</v>
      </c>
      <c r="E38" s="5">
        <v>0.8571428571428571</v>
      </c>
      <c r="F38" s="4">
        <v>25</v>
      </c>
      <c r="G38" s="5">
        <v>0.7142857142857143</v>
      </c>
      <c r="H38" s="6">
        <v>2.5</v>
      </c>
      <c r="I38" s="57"/>
    </row>
    <row r="39" spans="1:9" x14ac:dyDescent="0.25">
      <c r="A39" s="158"/>
      <c r="B39" s="7" t="s">
        <v>48</v>
      </c>
      <c r="C39" s="4">
        <v>40</v>
      </c>
      <c r="D39" s="4">
        <v>38</v>
      </c>
      <c r="E39" s="5">
        <v>0.95</v>
      </c>
      <c r="F39" s="4">
        <v>31</v>
      </c>
      <c r="G39" s="5">
        <v>0.77500000000000002</v>
      </c>
      <c r="H39" s="6">
        <v>2.8157894736842106</v>
      </c>
      <c r="I39" s="57"/>
    </row>
    <row r="40" spans="1:9" x14ac:dyDescent="0.25">
      <c r="A40" s="158"/>
      <c r="B40" s="7" t="s">
        <v>47</v>
      </c>
      <c r="C40" s="4">
        <v>34</v>
      </c>
      <c r="D40" s="4">
        <v>30</v>
      </c>
      <c r="E40" s="5">
        <v>0.88235294117647056</v>
      </c>
      <c r="F40" s="4">
        <v>28</v>
      </c>
      <c r="G40" s="5">
        <v>0.82352941176470584</v>
      </c>
      <c r="H40" s="6">
        <v>2.8666666666666667</v>
      </c>
      <c r="I40" s="57"/>
    </row>
    <row r="41" spans="1:9" x14ac:dyDescent="0.25">
      <c r="A41" s="159"/>
      <c r="B41" s="53" t="s">
        <v>30</v>
      </c>
      <c r="C41" s="17">
        <f>IFERROR(SUM(C36:C40), "--")</f>
        <v>187</v>
      </c>
      <c r="D41" s="17">
        <f>IFERROR(SUM(D36:D40), "--")</f>
        <v>168</v>
      </c>
      <c r="E41" s="101">
        <f>IFERROR(D41/C41, "--" )</f>
        <v>0.89839572192513373</v>
      </c>
      <c r="F41" s="17">
        <f>IFERROR(SUM(F36:F40), "--")</f>
        <v>140</v>
      </c>
      <c r="G41" s="101">
        <f>IFERROR(F41/C41, "--" )</f>
        <v>0.74866310160427807</v>
      </c>
      <c r="H41" s="102" t="s">
        <v>32</v>
      </c>
      <c r="I41" s="57"/>
    </row>
    <row r="42" spans="1:9" ht="15" customHeight="1" x14ac:dyDescent="0.25">
      <c r="A42" s="154" t="s">
        <v>109</v>
      </c>
      <c r="B42" s="86" t="s">
        <v>0</v>
      </c>
      <c r="C42" s="87">
        <v>22</v>
      </c>
      <c r="D42" s="87">
        <v>21</v>
      </c>
      <c r="E42" s="89">
        <v>0.95454545454545459</v>
      </c>
      <c r="F42" s="87">
        <v>18</v>
      </c>
      <c r="G42" s="89">
        <v>0.81818181818181823</v>
      </c>
      <c r="H42" s="88">
        <v>2.8095238095238093</v>
      </c>
    </row>
    <row r="43" spans="1:9" x14ac:dyDescent="0.25">
      <c r="A43" s="155"/>
      <c r="B43" s="86" t="s">
        <v>1</v>
      </c>
      <c r="C43" s="87">
        <v>19</v>
      </c>
      <c r="D43" s="87">
        <v>18</v>
      </c>
      <c r="E43" s="89">
        <v>0.94736842105263153</v>
      </c>
      <c r="F43" s="87">
        <v>16</v>
      </c>
      <c r="G43" s="89">
        <v>0.84210526315789469</v>
      </c>
      <c r="H43" s="88">
        <v>2.7222222222222223</v>
      </c>
      <c r="I43" s="57"/>
    </row>
    <row r="44" spans="1:9" x14ac:dyDescent="0.25">
      <c r="A44" s="155"/>
      <c r="B44" s="86" t="s">
        <v>2</v>
      </c>
      <c r="C44" s="87">
        <v>33</v>
      </c>
      <c r="D44" s="87">
        <v>31</v>
      </c>
      <c r="E44" s="89">
        <v>0.93939393939393945</v>
      </c>
      <c r="F44" s="87">
        <v>30</v>
      </c>
      <c r="G44" s="89">
        <v>0.90909090909090906</v>
      </c>
      <c r="H44" s="88">
        <v>3.2580645161290325</v>
      </c>
      <c r="I44" s="57"/>
    </row>
    <row r="45" spans="1:9" x14ac:dyDescent="0.25">
      <c r="A45" s="155"/>
      <c r="B45" s="86" t="s">
        <v>48</v>
      </c>
      <c r="C45" s="87">
        <v>28</v>
      </c>
      <c r="D45" s="87">
        <v>25</v>
      </c>
      <c r="E45" s="89">
        <v>0.8928571428571429</v>
      </c>
      <c r="F45" s="87">
        <v>24</v>
      </c>
      <c r="G45" s="89">
        <v>0.8571428571428571</v>
      </c>
      <c r="H45" s="88">
        <v>3.2</v>
      </c>
      <c r="I45" s="57"/>
    </row>
    <row r="46" spans="1:9" x14ac:dyDescent="0.25">
      <c r="A46" s="155"/>
      <c r="B46" s="86" t="s">
        <v>47</v>
      </c>
      <c r="C46" s="87">
        <v>22</v>
      </c>
      <c r="D46" s="87">
        <v>17</v>
      </c>
      <c r="E46" s="89">
        <v>0.77272727272727271</v>
      </c>
      <c r="F46" s="87">
        <v>16</v>
      </c>
      <c r="G46" s="89">
        <v>0.72727272727272729</v>
      </c>
      <c r="H46" s="88">
        <v>3.2352941176470589</v>
      </c>
      <c r="I46" s="57"/>
    </row>
    <row r="47" spans="1:9" x14ac:dyDescent="0.25">
      <c r="A47" s="156"/>
      <c r="B47" s="94" t="s">
        <v>30</v>
      </c>
      <c r="C47" s="106">
        <f>IFERROR(SUM(C42:C46), "--")</f>
        <v>124</v>
      </c>
      <c r="D47" s="106">
        <f>IFERROR(SUM(D42:D46), "--")</f>
        <v>112</v>
      </c>
      <c r="E47" s="108">
        <f>IFERROR(D47/C47, "--" )</f>
        <v>0.90322580645161288</v>
      </c>
      <c r="F47" s="106">
        <f>IFERROR(SUM(F42:F46), "--")</f>
        <v>104</v>
      </c>
      <c r="G47" s="108">
        <f>IFERROR(F47/C47, "--" )</f>
        <v>0.83870967741935487</v>
      </c>
      <c r="H47" s="107" t="s">
        <v>32</v>
      </c>
      <c r="I47" s="57"/>
    </row>
    <row r="48" spans="1:9" ht="15" customHeight="1" x14ac:dyDescent="0.25">
      <c r="A48" s="153" t="s">
        <v>110</v>
      </c>
      <c r="B48" s="7" t="s">
        <v>0</v>
      </c>
      <c r="C48" s="4">
        <v>25</v>
      </c>
      <c r="D48" s="4">
        <v>22</v>
      </c>
      <c r="E48" s="5">
        <v>0.88</v>
      </c>
      <c r="F48" s="4">
        <v>16</v>
      </c>
      <c r="G48" s="5">
        <v>0.64</v>
      </c>
      <c r="H48" s="6">
        <v>2.7727272727272729</v>
      </c>
    </row>
    <row r="49" spans="1:8" x14ac:dyDescent="0.25">
      <c r="A49" s="153"/>
      <c r="B49" s="7" t="s">
        <v>1</v>
      </c>
      <c r="C49" s="4">
        <v>33</v>
      </c>
      <c r="D49" s="4">
        <v>29</v>
      </c>
      <c r="E49" s="5">
        <v>0.87878787878787878</v>
      </c>
      <c r="F49" s="4">
        <v>22</v>
      </c>
      <c r="G49" s="5">
        <v>0.66666666666666663</v>
      </c>
      <c r="H49" s="6">
        <v>2.2413793103448274</v>
      </c>
    </row>
    <row r="50" spans="1:8" x14ac:dyDescent="0.25">
      <c r="A50" s="153"/>
      <c r="B50" s="7" t="s">
        <v>2</v>
      </c>
      <c r="C50" s="4">
        <v>34</v>
      </c>
      <c r="D50" s="4">
        <v>27</v>
      </c>
      <c r="E50" s="5">
        <v>0.79411764705882348</v>
      </c>
      <c r="F50" s="4">
        <v>24</v>
      </c>
      <c r="G50" s="5">
        <v>0.70588235294117652</v>
      </c>
      <c r="H50" s="6">
        <v>2.7777777777777777</v>
      </c>
    </row>
    <row r="51" spans="1:8" x14ac:dyDescent="0.25">
      <c r="A51" s="153"/>
      <c r="B51" s="7" t="s">
        <v>48</v>
      </c>
      <c r="C51" s="4">
        <v>47</v>
      </c>
      <c r="D51" s="4">
        <v>40</v>
      </c>
      <c r="E51" s="5">
        <v>0.85106382978723405</v>
      </c>
      <c r="F51" s="4">
        <v>39</v>
      </c>
      <c r="G51" s="5">
        <v>0.82978723404255317</v>
      </c>
      <c r="H51" s="6">
        <v>2.9750000000000001</v>
      </c>
    </row>
    <row r="52" spans="1:8" x14ac:dyDescent="0.25">
      <c r="A52" s="153"/>
      <c r="B52" s="7" t="s">
        <v>47</v>
      </c>
      <c r="C52" s="4">
        <v>36</v>
      </c>
      <c r="D52" s="4">
        <v>33</v>
      </c>
      <c r="E52" s="5">
        <v>0.91666666666666663</v>
      </c>
      <c r="F52" s="4">
        <v>26</v>
      </c>
      <c r="G52" s="5">
        <v>0.72222222222222221</v>
      </c>
      <c r="H52" s="6">
        <v>2.2727272727272729</v>
      </c>
    </row>
    <row r="53" spans="1:8" x14ac:dyDescent="0.25">
      <c r="A53" s="153"/>
      <c r="B53" s="53" t="s">
        <v>30</v>
      </c>
      <c r="C53" s="17">
        <f>IFERROR(SUM(C48:C52), "--")</f>
        <v>175</v>
      </c>
      <c r="D53" s="17">
        <f>IFERROR(SUM(D48:D52), "--")</f>
        <v>151</v>
      </c>
      <c r="E53" s="101">
        <f>IFERROR(D53/C53, "--" )</f>
        <v>0.86285714285714288</v>
      </c>
      <c r="F53" s="17">
        <f>IFERROR(SUM(F48:F52), "--")</f>
        <v>127</v>
      </c>
      <c r="G53" s="101">
        <f>IFERROR(F53/C53, "--" )</f>
        <v>0.72571428571428576</v>
      </c>
      <c r="H53" s="102" t="s">
        <v>32</v>
      </c>
    </row>
    <row r="54" spans="1:8" x14ac:dyDescent="0.25">
      <c r="A54" s="154" t="s">
        <v>111</v>
      </c>
      <c r="B54" s="86" t="s">
        <v>0</v>
      </c>
      <c r="C54" s="87">
        <v>14</v>
      </c>
      <c r="D54" s="87">
        <v>14</v>
      </c>
      <c r="E54" s="89">
        <v>1</v>
      </c>
      <c r="F54" s="87">
        <v>13</v>
      </c>
      <c r="G54" s="89">
        <v>0.9285714285714286</v>
      </c>
      <c r="H54" s="88">
        <v>3.0714285714285712</v>
      </c>
    </row>
    <row r="55" spans="1:8" x14ac:dyDescent="0.25">
      <c r="A55" s="155"/>
      <c r="B55" s="86" t="s">
        <v>1</v>
      </c>
      <c r="C55" s="87">
        <v>23</v>
      </c>
      <c r="D55" s="87">
        <v>21</v>
      </c>
      <c r="E55" s="89">
        <v>0.91304347826086951</v>
      </c>
      <c r="F55" s="87">
        <v>21</v>
      </c>
      <c r="G55" s="89">
        <v>0.91304347826086951</v>
      </c>
      <c r="H55" s="88">
        <v>3.4380952380952383</v>
      </c>
    </row>
    <row r="56" spans="1:8" x14ac:dyDescent="0.25">
      <c r="A56" s="155"/>
      <c r="B56" s="86" t="s">
        <v>2</v>
      </c>
      <c r="C56" s="112" t="s">
        <v>32</v>
      </c>
      <c r="D56" s="112" t="s">
        <v>32</v>
      </c>
      <c r="E56" s="113" t="s">
        <v>32</v>
      </c>
      <c r="F56" s="112" t="s">
        <v>32</v>
      </c>
      <c r="G56" s="113" t="s">
        <v>32</v>
      </c>
      <c r="H56" s="114" t="s">
        <v>32</v>
      </c>
    </row>
    <row r="57" spans="1:8" x14ac:dyDescent="0.25">
      <c r="A57" s="155"/>
      <c r="B57" s="86" t="s">
        <v>48</v>
      </c>
      <c r="C57" s="112" t="s">
        <v>32</v>
      </c>
      <c r="D57" s="112" t="s">
        <v>32</v>
      </c>
      <c r="E57" s="113" t="s">
        <v>32</v>
      </c>
      <c r="F57" s="112" t="s">
        <v>32</v>
      </c>
      <c r="G57" s="113" t="s">
        <v>32</v>
      </c>
      <c r="H57" s="114" t="s">
        <v>32</v>
      </c>
    </row>
    <row r="58" spans="1:8" x14ac:dyDescent="0.25">
      <c r="A58" s="155"/>
      <c r="B58" s="86" t="s">
        <v>47</v>
      </c>
      <c r="C58" s="87">
        <v>12</v>
      </c>
      <c r="D58" s="87">
        <v>11</v>
      </c>
      <c r="E58" s="89">
        <v>0.91666666666666663</v>
      </c>
      <c r="F58" s="87">
        <v>11</v>
      </c>
      <c r="G58" s="89">
        <v>0.91666666666666663</v>
      </c>
      <c r="H58" s="88">
        <v>3.872727272727273</v>
      </c>
    </row>
    <row r="59" spans="1:8" x14ac:dyDescent="0.25">
      <c r="A59" s="156"/>
      <c r="B59" s="94" t="s">
        <v>30</v>
      </c>
      <c r="C59" s="106">
        <f>IFERROR(SUM(C54:C58), "--")</f>
        <v>49</v>
      </c>
      <c r="D59" s="106">
        <f>IFERROR(SUM(D54:D58), "--")</f>
        <v>46</v>
      </c>
      <c r="E59" s="108">
        <f>IFERROR(D59/C59, "--" )</f>
        <v>0.93877551020408168</v>
      </c>
      <c r="F59" s="106">
        <f>IFERROR(SUM(F54:F58), "--")</f>
        <v>45</v>
      </c>
      <c r="G59" s="108">
        <f>IFERROR(F59/C59, "--" )</f>
        <v>0.91836734693877553</v>
      </c>
      <c r="H59" s="107" t="s">
        <v>32</v>
      </c>
    </row>
    <row r="60" spans="1:8" x14ac:dyDescent="0.25">
      <c r="A60" s="157" t="s">
        <v>112</v>
      </c>
      <c r="B60" s="7" t="s">
        <v>0</v>
      </c>
      <c r="C60" s="4">
        <v>33</v>
      </c>
      <c r="D60" s="4">
        <v>33</v>
      </c>
      <c r="E60" s="5">
        <v>1</v>
      </c>
      <c r="F60" s="4">
        <v>32</v>
      </c>
      <c r="G60" s="5">
        <v>0.96969696969696972</v>
      </c>
      <c r="H60" s="6">
        <v>3.3333333333333335</v>
      </c>
    </row>
    <row r="61" spans="1:8" x14ac:dyDescent="0.25">
      <c r="A61" s="158"/>
      <c r="B61" s="7" t="s">
        <v>1</v>
      </c>
      <c r="C61" s="4">
        <v>30</v>
      </c>
      <c r="D61" s="4">
        <v>28</v>
      </c>
      <c r="E61" s="5">
        <v>0.93333333333333335</v>
      </c>
      <c r="F61" s="4">
        <v>28</v>
      </c>
      <c r="G61" s="5">
        <v>0.93333333333333335</v>
      </c>
      <c r="H61" s="6">
        <v>3.3571428571428572</v>
      </c>
    </row>
    <row r="62" spans="1:8" x14ac:dyDescent="0.25">
      <c r="A62" s="158"/>
      <c r="B62" s="7" t="s">
        <v>2</v>
      </c>
      <c r="C62" s="4">
        <v>20</v>
      </c>
      <c r="D62" s="4">
        <v>19</v>
      </c>
      <c r="E62" s="5">
        <v>0.95</v>
      </c>
      <c r="F62" s="4">
        <v>18</v>
      </c>
      <c r="G62" s="5">
        <v>0.9</v>
      </c>
      <c r="H62" s="6">
        <v>3.4736842105263159</v>
      </c>
    </row>
    <row r="63" spans="1:8" x14ac:dyDescent="0.25">
      <c r="A63" s="158"/>
      <c r="B63" s="7" t="s">
        <v>48</v>
      </c>
      <c r="C63" s="4">
        <v>19</v>
      </c>
      <c r="D63" s="4">
        <v>19</v>
      </c>
      <c r="E63" s="5">
        <v>1</v>
      </c>
      <c r="F63" s="4">
        <v>19</v>
      </c>
      <c r="G63" s="5">
        <v>1</v>
      </c>
      <c r="H63" s="6">
        <v>3.5263157894736841</v>
      </c>
    </row>
    <row r="64" spans="1:8" x14ac:dyDescent="0.25">
      <c r="A64" s="158"/>
      <c r="B64" s="7" t="s">
        <v>47</v>
      </c>
      <c r="C64" s="4">
        <v>15</v>
      </c>
      <c r="D64" s="4">
        <v>15</v>
      </c>
      <c r="E64" s="5">
        <v>1</v>
      </c>
      <c r="F64" s="4">
        <v>14</v>
      </c>
      <c r="G64" s="5">
        <v>0.93333333333333335</v>
      </c>
      <c r="H64" s="6">
        <v>3.2</v>
      </c>
    </row>
    <row r="65" spans="1:8" x14ac:dyDescent="0.25">
      <c r="A65" s="159"/>
      <c r="B65" s="53" t="s">
        <v>30</v>
      </c>
      <c r="C65" s="17">
        <f>IFERROR(SUM(C60:C64), "--")</f>
        <v>117</v>
      </c>
      <c r="D65" s="17">
        <f>IFERROR(SUM(D60:D64), "--")</f>
        <v>114</v>
      </c>
      <c r="E65" s="101">
        <f>IFERROR(D65/C65, "--" )</f>
        <v>0.97435897435897434</v>
      </c>
      <c r="F65" s="17">
        <f>IFERROR(SUM(F60:F64), "--")</f>
        <v>111</v>
      </c>
      <c r="G65" s="101">
        <f>IFERROR(F65/C65, "--" )</f>
        <v>0.94871794871794868</v>
      </c>
      <c r="H65" s="102" t="s">
        <v>32</v>
      </c>
    </row>
    <row r="66" spans="1:8" x14ac:dyDescent="0.25">
      <c r="A66" s="154" t="s">
        <v>113</v>
      </c>
      <c r="B66" s="86" t="s">
        <v>0</v>
      </c>
      <c r="C66" s="87">
        <v>38</v>
      </c>
      <c r="D66" s="87">
        <v>36</v>
      </c>
      <c r="E66" s="89">
        <v>0.94736842105263153</v>
      </c>
      <c r="F66" s="87">
        <v>31</v>
      </c>
      <c r="G66" s="89">
        <v>0.81578947368421051</v>
      </c>
      <c r="H66" s="88">
        <v>2.8888888888888888</v>
      </c>
    </row>
    <row r="67" spans="1:8" x14ac:dyDescent="0.25">
      <c r="A67" s="155"/>
      <c r="B67" s="86" t="s">
        <v>1</v>
      </c>
      <c r="C67" s="87">
        <v>28</v>
      </c>
      <c r="D67" s="87">
        <v>25</v>
      </c>
      <c r="E67" s="89">
        <v>0.8928571428571429</v>
      </c>
      <c r="F67" s="87">
        <v>21</v>
      </c>
      <c r="G67" s="89">
        <v>0.75</v>
      </c>
      <c r="H67" s="88">
        <v>2.48</v>
      </c>
    </row>
    <row r="68" spans="1:8" x14ac:dyDescent="0.25">
      <c r="A68" s="155"/>
      <c r="B68" s="86" t="s">
        <v>2</v>
      </c>
      <c r="C68" s="87">
        <v>25</v>
      </c>
      <c r="D68" s="87">
        <v>23</v>
      </c>
      <c r="E68" s="89">
        <v>0.92</v>
      </c>
      <c r="F68" s="87">
        <v>18</v>
      </c>
      <c r="G68" s="89">
        <v>0.72</v>
      </c>
      <c r="H68" s="88">
        <v>2.347826086956522</v>
      </c>
    </row>
    <row r="69" spans="1:8" x14ac:dyDescent="0.25">
      <c r="A69" s="155"/>
      <c r="B69" s="86" t="s">
        <v>48</v>
      </c>
      <c r="C69" s="87">
        <v>31</v>
      </c>
      <c r="D69" s="87">
        <v>28</v>
      </c>
      <c r="E69" s="89">
        <v>0.90322580645161288</v>
      </c>
      <c r="F69" s="87">
        <v>27</v>
      </c>
      <c r="G69" s="89">
        <v>0.87096774193548387</v>
      </c>
      <c r="H69" s="88">
        <v>2.8928571428571428</v>
      </c>
    </row>
    <row r="70" spans="1:8" x14ac:dyDescent="0.25">
      <c r="A70" s="155"/>
      <c r="B70" s="86" t="s">
        <v>47</v>
      </c>
      <c r="C70" s="87">
        <v>18</v>
      </c>
      <c r="D70" s="87">
        <v>17</v>
      </c>
      <c r="E70" s="89">
        <v>0.94444444444444442</v>
      </c>
      <c r="F70" s="87">
        <v>16</v>
      </c>
      <c r="G70" s="89">
        <v>0.88888888888888884</v>
      </c>
      <c r="H70" s="88">
        <v>2.7647058823529411</v>
      </c>
    </row>
    <row r="71" spans="1:8" x14ac:dyDescent="0.25">
      <c r="A71" s="156"/>
      <c r="B71" s="94" t="s">
        <v>30</v>
      </c>
      <c r="C71" s="106">
        <f>IFERROR(SUM(C66:C70), "--")</f>
        <v>140</v>
      </c>
      <c r="D71" s="106">
        <f>IFERROR(SUM(D66:D70), "--")</f>
        <v>129</v>
      </c>
      <c r="E71" s="108">
        <f>IFERROR(D71/C71, "--" )</f>
        <v>0.92142857142857137</v>
      </c>
      <c r="F71" s="106">
        <f>IFERROR(SUM(F66:F70), "--")</f>
        <v>113</v>
      </c>
      <c r="G71" s="108">
        <f>IFERROR(F71/C71, "--" )</f>
        <v>0.80714285714285716</v>
      </c>
      <c r="H71" s="107" t="s">
        <v>32</v>
      </c>
    </row>
    <row r="72" spans="1:8" x14ac:dyDescent="0.25">
      <c r="A72" s="157" t="s">
        <v>114</v>
      </c>
      <c r="B72" s="7" t="s">
        <v>0</v>
      </c>
      <c r="C72" s="4">
        <v>18</v>
      </c>
      <c r="D72" s="4">
        <v>18</v>
      </c>
      <c r="E72" s="5">
        <v>1</v>
      </c>
      <c r="F72" s="4">
        <v>18</v>
      </c>
      <c r="G72" s="5">
        <v>1</v>
      </c>
      <c r="H72" s="6">
        <v>3.0555555555555554</v>
      </c>
    </row>
    <row r="73" spans="1:8" x14ac:dyDescent="0.25">
      <c r="A73" s="158"/>
      <c r="B73" s="7" t="s">
        <v>1</v>
      </c>
      <c r="C73" s="4" t="s">
        <v>32</v>
      </c>
      <c r="D73" s="4" t="s">
        <v>32</v>
      </c>
      <c r="E73" s="5" t="s">
        <v>32</v>
      </c>
      <c r="F73" s="4" t="s">
        <v>32</v>
      </c>
      <c r="G73" s="5" t="s">
        <v>32</v>
      </c>
      <c r="H73" s="6" t="s">
        <v>32</v>
      </c>
    </row>
    <row r="74" spans="1:8" x14ac:dyDescent="0.25">
      <c r="A74" s="158"/>
      <c r="B74" s="7" t="s">
        <v>2</v>
      </c>
      <c r="C74" s="4">
        <v>6</v>
      </c>
      <c r="D74" s="4">
        <v>6</v>
      </c>
      <c r="E74" s="5">
        <v>1</v>
      </c>
      <c r="F74" s="4">
        <v>6</v>
      </c>
      <c r="G74" s="5">
        <v>1</v>
      </c>
      <c r="H74" s="6">
        <v>2.8333333333333335</v>
      </c>
    </row>
    <row r="75" spans="1:8" x14ac:dyDescent="0.25">
      <c r="A75" s="158"/>
      <c r="B75" s="7" t="s">
        <v>48</v>
      </c>
      <c r="C75" s="4">
        <v>7</v>
      </c>
      <c r="D75" s="4">
        <v>6</v>
      </c>
      <c r="E75" s="5">
        <v>0.8571428571428571</v>
      </c>
      <c r="F75" s="4">
        <v>6</v>
      </c>
      <c r="G75" s="5">
        <v>0.8571428571428571</v>
      </c>
      <c r="H75" s="6">
        <v>3</v>
      </c>
    </row>
    <row r="76" spans="1:8" x14ac:dyDescent="0.25">
      <c r="A76" s="158"/>
      <c r="B76" s="7" t="s">
        <v>47</v>
      </c>
      <c r="C76" s="4" t="s">
        <v>32</v>
      </c>
      <c r="D76" s="4" t="s">
        <v>32</v>
      </c>
      <c r="E76" s="5" t="s">
        <v>32</v>
      </c>
      <c r="F76" s="4" t="s">
        <v>32</v>
      </c>
      <c r="G76" s="5" t="s">
        <v>32</v>
      </c>
      <c r="H76" s="6" t="s">
        <v>32</v>
      </c>
    </row>
    <row r="77" spans="1:8" x14ac:dyDescent="0.25">
      <c r="A77" s="159"/>
      <c r="B77" s="53" t="s">
        <v>30</v>
      </c>
      <c r="C77" s="17">
        <f>IFERROR(SUM(C72:C76), "--")</f>
        <v>31</v>
      </c>
      <c r="D77" s="17">
        <f>IFERROR(SUM(D72:D76), "--")</f>
        <v>30</v>
      </c>
      <c r="E77" s="101">
        <f>IFERROR(D77/C77, "--" )</f>
        <v>0.967741935483871</v>
      </c>
      <c r="F77" s="17">
        <f>IFERROR(SUM(F72:F76), "--")</f>
        <v>30</v>
      </c>
      <c r="G77" s="101">
        <f>IFERROR(F77/C77, "--" )</f>
        <v>0.967741935483871</v>
      </c>
      <c r="H77" s="102" t="s">
        <v>32</v>
      </c>
    </row>
    <row r="78" spans="1:8" x14ac:dyDescent="0.25">
      <c r="A78" s="154" t="s">
        <v>115</v>
      </c>
      <c r="B78" s="86" t="s">
        <v>0</v>
      </c>
      <c r="C78" s="87">
        <v>24</v>
      </c>
      <c r="D78" s="87">
        <v>23</v>
      </c>
      <c r="E78" s="89">
        <v>0.95833333333333337</v>
      </c>
      <c r="F78" s="87">
        <v>21</v>
      </c>
      <c r="G78" s="89">
        <v>0.875</v>
      </c>
      <c r="H78" s="88">
        <v>3.6086956521739131</v>
      </c>
    </row>
    <row r="79" spans="1:8" x14ac:dyDescent="0.25">
      <c r="A79" s="155"/>
      <c r="B79" s="86" t="s">
        <v>1</v>
      </c>
      <c r="C79" s="87">
        <v>26</v>
      </c>
      <c r="D79" s="87">
        <v>23</v>
      </c>
      <c r="E79" s="89">
        <v>0.88461538461538458</v>
      </c>
      <c r="F79" s="87">
        <v>23</v>
      </c>
      <c r="G79" s="89">
        <v>0.88461538461538458</v>
      </c>
      <c r="H79" s="88">
        <v>4</v>
      </c>
    </row>
    <row r="80" spans="1:8" x14ac:dyDescent="0.25">
      <c r="A80" s="155"/>
      <c r="B80" s="86" t="s">
        <v>2</v>
      </c>
      <c r="C80" s="87">
        <v>56</v>
      </c>
      <c r="D80" s="87">
        <v>52</v>
      </c>
      <c r="E80" s="89">
        <v>0.9285714285714286</v>
      </c>
      <c r="F80" s="87">
        <v>51</v>
      </c>
      <c r="G80" s="89">
        <v>0.9107142857142857</v>
      </c>
      <c r="H80" s="88">
        <v>3.6666666666666665</v>
      </c>
    </row>
    <row r="81" spans="1:8" x14ac:dyDescent="0.25">
      <c r="A81" s="155"/>
      <c r="B81" s="86" t="s">
        <v>48</v>
      </c>
      <c r="C81" s="87">
        <v>48</v>
      </c>
      <c r="D81" s="87">
        <v>44</v>
      </c>
      <c r="E81" s="89">
        <v>0.91666666666666663</v>
      </c>
      <c r="F81" s="87">
        <v>44</v>
      </c>
      <c r="G81" s="89">
        <v>0.91666666666666663</v>
      </c>
      <c r="H81" s="88">
        <v>4</v>
      </c>
    </row>
    <row r="82" spans="1:8" x14ac:dyDescent="0.25">
      <c r="A82" s="155"/>
      <c r="B82" s="86" t="s">
        <v>47</v>
      </c>
      <c r="C82" s="87">
        <v>23</v>
      </c>
      <c r="D82" s="87">
        <v>22</v>
      </c>
      <c r="E82" s="89">
        <v>0.95652173913043481</v>
      </c>
      <c r="F82" s="87">
        <v>22</v>
      </c>
      <c r="G82" s="89">
        <v>0.95652173913043481</v>
      </c>
      <c r="H82" s="88">
        <v>4</v>
      </c>
    </row>
    <row r="83" spans="1:8" x14ac:dyDescent="0.25">
      <c r="A83" s="156"/>
      <c r="B83" s="94" t="s">
        <v>30</v>
      </c>
      <c r="C83" s="106">
        <f>IFERROR(SUM(C78:C82), "--")</f>
        <v>177</v>
      </c>
      <c r="D83" s="106">
        <f>IFERROR(SUM(D78:D82), "--")</f>
        <v>164</v>
      </c>
      <c r="E83" s="108">
        <f>IFERROR(D83/C83, "--" )</f>
        <v>0.92655367231638419</v>
      </c>
      <c r="F83" s="106">
        <f>IFERROR(SUM(F78:F82), "--")</f>
        <v>161</v>
      </c>
      <c r="G83" s="108">
        <f>IFERROR(F83/C83, "--" )</f>
        <v>0.90960451977401124</v>
      </c>
      <c r="H83" s="107" t="s">
        <v>32</v>
      </c>
    </row>
    <row r="84" spans="1:8" x14ac:dyDescent="0.25">
      <c r="A84" s="153" t="s">
        <v>116</v>
      </c>
      <c r="B84" s="7" t="s">
        <v>0</v>
      </c>
      <c r="C84" s="4">
        <v>28</v>
      </c>
      <c r="D84" s="4">
        <v>25</v>
      </c>
      <c r="E84" s="5">
        <v>0.8928571428571429</v>
      </c>
      <c r="F84" s="4">
        <v>25</v>
      </c>
      <c r="G84" s="5">
        <v>0.8928571428571429</v>
      </c>
      <c r="H84" s="6">
        <v>3.44</v>
      </c>
    </row>
    <row r="85" spans="1:8" x14ac:dyDescent="0.25">
      <c r="A85" s="153"/>
      <c r="B85" s="7" t="s">
        <v>1</v>
      </c>
      <c r="C85" s="4">
        <v>16</v>
      </c>
      <c r="D85" s="4">
        <v>15</v>
      </c>
      <c r="E85" s="5">
        <v>0.9375</v>
      </c>
      <c r="F85" s="4">
        <v>15</v>
      </c>
      <c r="G85" s="5">
        <v>0.9375</v>
      </c>
      <c r="H85" s="6">
        <v>3.36</v>
      </c>
    </row>
    <row r="86" spans="1:8" x14ac:dyDescent="0.25">
      <c r="A86" s="153"/>
      <c r="B86" s="7" t="s">
        <v>2</v>
      </c>
      <c r="C86" s="4">
        <v>25</v>
      </c>
      <c r="D86" s="4">
        <v>23</v>
      </c>
      <c r="E86" s="5">
        <v>0.92</v>
      </c>
      <c r="F86" s="4">
        <v>21</v>
      </c>
      <c r="G86" s="5">
        <v>0.84</v>
      </c>
      <c r="H86" s="6">
        <v>2.918181818181818</v>
      </c>
    </row>
    <row r="87" spans="1:8" x14ac:dyDescent="0.25">
      <c r="A87" s="153"/>
      <c r="B87" s="7" t="s">
        <v>48</v>
      </c>
      <c r="C87" s="4" t="s">
        <v>32</v>
      </c>
      <c r="D87" s="4" t="s">
        <v>32</v>
      </c>
      <c r="E87" s="5" t="s">
        <v>32</v>
      </c>
      <c r="F87" s="4" t="s">
        <v>32</v>
      </c>
      <c r="G87" s="5" t="s">
        <v>32</v>
      </c>
      <c r="H87" s="6" t="s">
        <v>32</v>
      </c>
    </row>
    <row r="88" spans="1:8" x14ac:dyDescent="0.25">
      <c r="A88" s="153"/>
      <c r="B88" s="7" t="s">
        <v>47</v>
      </c>
      <c r="C88" s="4">
        <v>16</v>
      </c>
      <c r="D88" s="4">
        <v>11</v>
      </c>
      <c r="E88" s="5">
        <v>0.6875</v>
      </c>
      <c r="F88" s="4">
        <v>9</v>
      </c>
      <c r="G88" s="5">
        <v>0.5625</v>
      </c>
      <c r="H88" s="6">
        <v>2.9090909090909092</v>
      </c>
    </row>
    <row r="89" spans="1:8" x14ac:dyDescent="0.25">
      <c r="A89" s="153"/>
      <c r="B89" s="53" t="s">
        <v>30</v>
      </c>
      <c r="C89" s="17">
        <f>IFERROR(SUM(C84:C88), "--")</f>
        <v>85</v>
      </c>
      <c r="D89" s="17">
        <f>IFERROR(SUM(D84:D88), "--")</f>
        <v>74</v>
      </c>
      <c r="E89" s="101">
        <f>IFERROR(D89/C89, "--" )</f>
        <v>0.87058823529411766</v>
      </c>
      <c r="F89" s="17">
        <f>IFERROR(SUM(F84:F88), "--")</f>
        <v>70</v>
      </c>
      <c r="G89" s="101">
        <f>IFERROR(F89/C89, "--" )</f>
        <v>0.82352941176470584</v>
      </c>
      <c r="H89" s="102" t="s">
        <v>32</v>
      </c>
    </row>
    <row r="90" spans="1:8" x14ac:dyDescent="0.25">
      <c r="A90" s="154" t="s">
        <v>117</v>
      </c>
      <c r="B90" s="86" t="s">
        <v>0</v>
      </c>
      <c r="C90" s="87">
        <v>13</v>
      </c>
      <c r="D90" s="87">
        <v>8</v>
      </c>
      <c r="E90" s="89">
        <v>0.61538461538461542</v>
      </c>
      <c r="F90" s="87">
        <v>8</v>
      </c>
      <c r="G90" s="89">
        <v>0.61538461538461542</v>
      </c>
      <c r="H90" s="88">
        <v>3.875</v>
      </c>
    </row>
    <row r="91" spans="1:8" x14ac:dyDescent="0.25">
      <c r="A91" s="155"/>
      <c r="B91" s="86" t="s">
        <v>1</v>
      </c>
      <c r="C91" s="87">
        <v>7</v>
      </c>
      <c r="D91" s="87">
        <v>4</v>
      </c>
      <c r="E91" s="89">
        <v>0.5714285714285714</v>
      </c>
      <c r="F91" s="87">
        <v>4</v>
      </c>
      <c r="G91" s="89">
        <v>0.5714285714285714</v>
      </c>
      <c r="H91" s="88">
        <v>3.5</v>
      </c>
    </row>
    <row r="92" spans="1:8" x14ac:dyDescent="0.25">
      <c r="A92" s="155"/>
      <c r="B92" s="86" t="s">
        <v>2</v>
      </c>
      <c r="C92" s="87">
        <v>6</v>
      </c>
      <c r="D92" s="87">
        <v>5</v>
      </c>
      <c r="E92" s="89">
        <v>0.83333333333333337</v>
      </c>
      <c r="F92" s="87">
        <v>5</v>
      </c>
      <c r="G92" s="89">
        <v>0.83333333333333337</v>
      </c>
      <c r="H92" s="88">
        <v>4</v>
      </c>
    </row>
    <row r="93" spans="1:8" x14ac:dyDescent="0.25">
      <c r="A93" s="155"/>
      <c r="B93" s="86" t="s">
        <v>48</v>
      </c>
      <c r="C93" s="87">
        <v>7</v>
      </c>
      <c r="D93" s="87">
        <v>6</v>
      </c>
      <c r="E93" s="89">
        <v>0.8571428571428571</v>
      </c>
      <c r="F93" s="87">
        <v>4</v>
      </c>
      <c r="G93" s="89">
        <v>0.5714285714285714</v>
      </c>
      <c r="H93" s="88">
        <v>2.6666666666666665</v>
      </c>
    </row>
    <row r="94" spans="1:8" x14ac:dyDescent="0.25">
      <c r="A94" s="155"/>
      <c r="B94" s="86" t="s">
        <v>47</v>
      </c>
      <c r="C94" s="87">
        <v>6</v>
      </c>
      <c r="D94" s="87">
        <v>4</v>
      </c>
      <c r="E94" s="89">
        <v>0.66666666666666663</v>
      </c>
      <c r="F94" s="87">
        <v>4</v>
      </c>
      <c r="G94" s="89">
        <v>0.66666666666666663</v>
      </c>
      <c r="H94" s="88">
        <v>4</v>
      </c>
    </row>
    <row r="95" spans="1:8" x14ac:dyDescent="0.25">
      <c r="A95" s="156"/>
      <c r="B95" s="94" t="s">
        <v>30</v>
      </c>
      <c r="C95" s="106">
        <f>IFERROR(SUM(C90:C94), "--")</f>
        <v>39</v>
      </c>
      <c r="D95" s="106">
        <f>IFERROR(SUM(D90:D94), "--")</f>
        <v>27</v>
      </c>
      <c r="E95" s="108">
        <f>IFERROR(D95/C95, "--" )</f>
        <v>0.69230769230769229</v>
      </c>
      <c r="F95" s="106">
        <f>IFERROR(SUM(F90:F94), "--")</f>
        <v>25</v>
      </c>
      <c r="G95" s="108">
        <f>IFERROR(F95/C95, "--" )</f>
        <v>0.64102564102564108</v>
      </c>
      <c r="H95" s="107" t="s">
        <v>32</v>
      </c>
    </row>
  </sheetData>
  <mergeCells count="16">
    <mergeCell ref="A42:A47"/>
    <mergeCell ref="A1:H2"/>
    <mergeCell ref="A4:A9"/>
    <mergeCell ref="A48:A53"/>
    <mergeCell ref="A12:A17"/>
    <mergeCell ref="A18:A23"/>
    <mergeCell ref="A24:A29"/>
    <mergeCell ref="A30:A35"/>
    <mergeCell ref="A36:A41"/>
    <mergeCell ref="A84:A89"/>
    <mergeCell ref="A90:A95"/>
    <mergeCell ref="A54:A59"/>
    <mergeCell ref="A60:A65"/>
    <mergeCell ref="A66:A71"/>
    <mergeCell ref="A72:A77"/>
    <mergeCell ref="A78:A8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3" manualBreakCount="3">
    <brk id="29" max="7" man="1"/>
    <brk id="59" max="7" man="1"/>
    <brk id="8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3" t="s">
        <v>101</v>
      </c>
      <c r="B1" s="164"/>
      <c r="C1" s="164"/>
      <c r="D1" s="164"/>
      <c r="E1" s="164"/>
      <c r="F1" s="164"/>
      <c r="G1" s="164"/>
      <c r="H1" s="164"/>
    </row>
    <row r="2" spans="1:8" ht="30" x14ac:dyDescent="0.25">
      <c r="A2" s="26" t="s">
        <v>46</v>
      </c>
      <c r="B2" s="2" t="s">
        <v>4</v>
      </c>
      <c r="C2" s="64" t="s">
        <v>51</v>
      </c>
      <c r="D2" s="64" t="s">
        <v>52</v>
      </c>
      <c r="E2" s="64" t="s">
        <v>49</v>
      </c>
      <c r="F2" s="64" t="s">
        <v>53</v>
      </c>
      <c r="G2" s="64" t="s">
        <v>3</v>
      </c>
      <c r="H2" s="64" t="s">
        <v>50</v>
      </c>
    </row>
    <row r="3" spans="1:8" x14ac:dyDescent="0.25">
      <c r="A3" s="169" t="s">
        <v>45</v>
      </c>
      <c r="B3" s="7" t="s">
        <v>0</v>
      </c>
      <c r="C3" s="27">
        <v>432</v>
      </c>
      <c r="D3" s="27">
        <v>394</v>
      </c>
      <c r="E3" s="28">
        <v>0.91203703703703709</v>
      </c>
      <c r="F3" s="27">
        <v>359</v>
      </c>
      <c r="G3" s="28">
        <v>0.83101851851851849</v>
      </c>
      <c r="H3" s="29">
        <v>3.1091370558375635</v>
      </c>
    </row>
    <row r="4" spans="1:8" x14ac:dyDescent="0.25">
      <c r="A4" s="170"/>
      <c r="B4" s="7" t="s">
        <v>1</v>
      </c>
      <c r="C4" s="27">
        <v>340</v>
      </c>
      <c r="D4" s="27">
        <v>301</v>
      </c>
      <c r="E4" s="28">
        <v>0.88529411764705879</v>
      </c>
      <c r="F4" s="27">
        <v>261</v>
      </c>
      <c r="G4" s="28">
        <v>0.76764705882352946</v>
      </c>
      <c r="H4" s="29">
        <v>2.9013333333333331</v>
      </c>
    </row>
    <row r="5" spans="1:8" x14ac:dyDescent="0.25">
      <c r="A5" s="170"/>
      <c r="B5" s="7" t="s">
        <v>2</v>
      </c>
      <c r="C5" s="27">
        <v>360</v>
      </c>
      <c r="D5" s="27">
        <v>311</v>
      </c>
      <c r="E5" s="28">
        <v>0.86388888888888893</v>
      </c>
      <c r="F5" s="27">
        <v>287</v>
      </c>
      <c r="G5" s="28">
        <v>0.79722222222222228</v>
      </c>
      <c r="H5" s="29">
        <v>3.0621359223300972</v>
      </c>
    </row>
    <row r="6" spans="1:8" x14ac:dyDescent="0.25">
      <c r="A6" s="170"/>
      <c r="B6" s="7" t="s">
        <v>48</v>
      </c>
      <c r="C6" s="27">
        <v>348</v>
      </c>
      <c r="D6" s="27">
        <v>313</v>
      </c>
      <c r="E6" s="28">
        <v>0.89942528735632188</v>
      </c>
      <c r="F6" s="27">
        <v>294</v>
      </c>
      <c r="G6" s="28">
        <v>0.84482758620689657</v>
      </c>
      <c r="H6" s="29">
        <v>3.200319488817891</v>
      </c>
    </row>
    <row r="7" spans="1:8" x14ac:dyDescent="0.25">
      <c r="A7" s="170"/>
      <c r="B7" s="7" t="s">
        <v>47</v>
      </c>
      <c r="C7" s="27">
        <v>269</v>
      </c>
      <c r="D7" s="27">
        <v>236</v>
      </c>
      <c r="E7" s="28">
        <v>0.87732342007434949</v>
      </c>
      <c r="F7" s="27">
        <v>209</v>
      </c>
      <c r="G7" s="28">
        <v>0.77695167286245348</v>
      </c>
      <c r="H7" s="29">
        <v>2.913559322033898</v>
      </c>
    </row>
    <row r="8" spans="1:8" s="71" customFormat="1" x14ac:dyDescent="0.25">
      <c r="A8" s="171"/>
      <c r="B8" s="53" t="s">
        <v>30</v>
      </c>
      <c r="C8" s="92">
        <f>IFERROR(SUM(C3:C7), "--")</f>
        <v>1749</v>
      </c>
      <c r="D8" s="92">
        <f>IFERROR(SUM(D3:D7), "--")</f>
        <v>1555</v>
      </c>
      <c r="E8" s="97">
        <f>IFERROR(D8/C8, "--")</f>
        <v>0.88907947398513432</v>
      </c>
      <c r="F8" s="92">
        <f>IFERROR(SUM(F3:F7), "--")</f>
        <v>1410</v>
      </c>
      <c r="G8" s="97">
        <f>IFERROR(F8/C8, "--")</f>
        <v>0.8061749571183533</v>
      </c>
      <c r="H8" s="93" t="s">
        <v>32</v>
      </c>
    </row>
    <row r="9" spans="1:8" x14ac:dyDescent="0.25">
      <c r="A9" s="166" t="s">
        <v>55</v>
      </c>
      <c r="B9" s="86" t="s">
        <v>0</v>
      </c>
      <c r="C9" s="38" t="s">
        <v>32</v>
      </c>
      <c r="D9" s="38" t="s">
        <v>32</v>
      </c>
      <c r="E9" s="91" t="s">
        <v>32</v>
      </c>
      <c r="F9" s="38" t="s">
        <v>32</v>
      </c>
      <c r="G9" s="91" t="s">
        <v>32</v>
      </c>
      <c r="H9" s="90" t="s">
        <v>32</v>
      </c>
    </row>
    <row r="10" spans="1:8" x14ac:dyDescent="0.25">
      <c r="A10" s="167"/>
      <c r="B10" s="86" t="s">
        <v>1</v>
      </c>
      <c r="C10" s="38" t="s">
        <v>32</v>
      </c>
      <c r="D10" s="38" t="s">
        <v>32</v>
      </c>
      <c r="E10" s="91" t="s">
        <v>32</v>
      </c>
      <c r="F10" s="38" t="s">
        <v>32</v>
      </c>
      <c r="G10" s="91" t="s">
        <v>32</v>
      </c>
      <c r="H10" s="90" t="s">
        <v>32</v>
      </c>
    </row>
    <row r="11" spans="1:8" x14ac:dyDescent="0.25">
      <c r="A11" s="167"/>
      <c r="B11" s="86" t="s">
        <v>2</v>
      </c>
      <c r="C11" s="38" t="s">
        <v>32</v>
      </c>
      <c r="D11" s="38" t="s">
        <v>32</v>
      </c>
      <c r="E11" s="91" t="s">
        <v>32</v>
      </c>
      <c r="F11" s="38" t="s">
        <v>32</v>
      </c>
      <c r="G11" s="91" t="s">
        <v>32</v>
      </c>
      <c r="H11" s="90" t="s">
        <v>32</v>
      </c>
    </row>
    <row r="12" spans="1:8" x14ac:dyDescent="0.25">
      <c r="A12" s="167"/>
      <c r="B12" s="86" t="s">
        <v>48</v>
      </c>
      <c r="C12" s="38" t="s">
        <v>32</v>
      </c>
      <c r="D12" s="38" t="s">
        <v>32</v>
      </c>
      <c r="E12" s="91" t="s">
        <v>32</v>
      </c>
      <c r="F12" s="38" t="s">
        <v>32</v>
      </c>
      <c r="G12" s="91" t="s">
        <v>32</v>
      </c>
      <c r="H12" s="90" t="s">
        <v>32</v>
      </c>
    </row>
    <row r="13" spans="1:8" x14ac:dyDescent="0.25">
      <c r="A13" s="167"/>
      <c r="B13" s="86" t="s">
        <v>47</v>
      </c>
      <c r="C13" s="38" t="s">
        <v>32</v>
      </c>
      <c r="D13" s="38" t="s">
        <v>32</v>
      </c>
      <c r="E13" s="91" t="s">
        <v>32</v>
      </c>
      <c r="F13" s="38" t="s">
        <v>32</v>
      </c>
      <c r="G13" s="91" t="s">
        <v>32</v>
      </c>
      <c r="H13" s="90" t="s">
        <v>32</v>
      </c>
    </row>
    <row r="14" spans="1:8" s="71" customFormat="1" x14ac:dyDescent="0.25">
      <c r="A14" s="168"/>
      <c r="B14" s="94" t="s">
        <v>30</v>
      </c>
      <c r="C14" s="98">
        <f>IFERROR(SUM(C9:C13), "--")</f>
        <v>0</v>
      </c>
      <c r="D14" s="98">
        <f>IFERROR(SUM(D9:D13), "--")</f>
        <v>0</v>
      </c>
      <c r="E14" s="99" t="str">
        <f>IFERROR(D14/C14, "--")</f>
        <v>--</v>
      </c>
      <c r="F14" s="98">
        <f>IFERROR(SUM(F9:F13), "--")</f>
        <v>0</v>
      </c>
      <c r="G14" s="99" t="str">
        <f>IFERROR(F14/C14, "--")</f>
        <v>--</v>
      </c>
      <c r="H14" s="95" t="s">
        <v>32</v>
      </c>
    </row>
    <row r="15" spans="1:8" ht="15" customHeight="1" x14ac:dyDescent="0.25">
      <c r="A15" s="165" t="s">
        <v>54</v>
      </c>
      <c r="B15" s="7" t="s">
        <v>0</v>
      </c>
      <c r="C15" s="30" t="s">
        <v>32</v>
      </c>
      <c r="D15" s="30" t="s">
        <v>32</v>
      </c>
      <c r="E15" s="31" t="s">
        <v>32</v>
      </c>
      <c r="F15" s="30" t="s">
        <v>32</v>
      </c>
      <c r="G15" s="31" t="s">
        <v>32</v>
      </c>
      <c r="H15" s="32" t="s">
        <v>32</v>
      </c>
    </row>
    <row r="16" spans="1:8" x14ac:dyDescent="0.25">
      <c r="A16" s="165"/>
      <c r="B16" s="7" t="s">
        <v>1</v>
      </c>
      <c r="C16" s="30" t="s">
        <v>32</v>
      </c>
      <c r="D16" s="30" t="s">
        <v>32</v>
      </c>
      <c r="E16" s="31" t="s">
        <v>32</v>
      </c>
      <c r="F16" s="30" t="s">
        <v>32</v>
      </c>
      <c r="G16" s="31" t="s">
        <v>32</v>
      </c>
      <c r="H16" s="32" t="s">
        <v>32</v>
      </c>
    </row>
    <row r="17" spans="1:8" x14ac:dyDescent="0.25">
      <c r="A17" s="165"/>
      <c r="B17" s="7" t="s">
        <v>2</v>
      </c>
      <c r="C17" s="30" t="s">
        <v>32</v>
      </c>
      <c r="D17" s="30" t="s">
        <v>32</v>
      </c>
      <c r="E17" s="31" t="s">
        <v>32</v>
      </c>
      <c r="F17" s="30" t="s">
        <v>32</v>
      </c>
      <c r="G17" s="31" t="s">
        <v>32</v>
      </c>
      <c r="H17" s="32" t="s">
        <v>32</v>
      </c>
    </row>
    <row r="18" spans="1:8" x14ac:dyDescent="0.25">
      <c r="A18" s="165"/>
      <c r="B18" s="7" t="s">
        <v>48</v>
      </c>
      <c r="C18" s="30" t="s">
        <v>32</v>
      </c>
      <c r="D18" s="30" t="s">
        <v>32</v>
      </c>
      <c r="E18" s="31" t="s">
        <v>32</v>
      </c>
      <c r="F18" s="30" t="s">
        <v>32</v>
      </c>
      <c r="G18" s="31" t="s">
        <v>32</v>
      </c>
      <c r="H18" s="32" t="s">
        <v>32</v>
      </c>
    </row>
    <row r="19" spans="1:8" x14ac:dyDescent="0.25">
      <c r="A19" s="165"/>
      <c r="B19" s="7" t="s">
        <v>47</v>
      </c>
      <c r="C19" s="30" t="s">
        <v>32</v>
      </c>
      <c r="D19" s="30" t="s">
        <v>32</v>
      </c>
      <c r="E19" s="31" t="s">
        <v>32</v>
      </c>
      <c r="F19" s="30" t="s">
        <v>32</v>
      </c>
      <c r="G19" s="31" t="s">
        <v>32</v>
      </c>
      <c r="H19" s="32" t="s">
        <v>32</v>
      </c>
    </row>
    <row r="20" spans="1:8" s="71" customFormat="1" x14ac:dyDescent="0.25">
      <c r="A20" s="165"/>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6"/>
      <c r="B1" s="186"/>
      <c r="C1" s="186" t="s">
        <v>102</v>
      </c>
      <c r="D1" s="186"/>
      <c r="E1" s="186"/>
      <c r="F1" s="186"/>
      <c r="G1" s="186"/>
      <c r="H1" s="186"/>
      <c r="I1" s="163" t="s">
        <v>102</v>
      </c>
      <c r="J1" s="163"/>
      <c r="K1" s="163"/>
      <c r="L1" s="163"/>
      <c r="M1" s="163"/>
      <c r="N1" s="163"/>
      <c r="O1" s="163" t="s">
        <v>102</v>
      </c>
      <c r="P1" s="163"/>
      <c r="Q1" s="163"/>
      <c r="R1" s="163"/>
      <c r="S1" s="163"/>
      <c r="T1" s="163"/>
    </row>
    <row r="2" spans="1:20" ht="21" x14ac:dyDescent="0.25">
      <c r="A2" s="178" t="s">
        <v>38</v>
      </c>
      <c r="B2" s="184" t="s">
        <v>4</v>
      </c>
      <c r="C2" s="181" t="s">
        <v>45</v>
      </c>
      <c r="D2" s="182"/>
      <c r="E2" s="182"/>
      <c r="F2" s="182"/>
      <c r="G2" s="182"/>
      <c r="H2" s="183"/>
      <c r="I2" s="180" t="s">
        <v>55</v>
      </c>
      <c r="J2" s="180"/>
      <c r="K2" s="180"/>
      <c r="L2" s="180"/>
      <c r="M2" s="180"/>
      <c r="N2" s="180"/>
      <c r="O2" s="180" t="s">
        <v>54</v>
      </c>
      <c r="P2" s="180"/>
      <c r="Q2" s="180"/>
      <c r="R2" s="180"/>
      <c r="S2" s="180"/>
      <c r="T2" s="180"/>
    </row>
    <row r="3" spans="1:20" x14ac:dyDescent="0.25">
      <c r="A3" s="179"/>
      <c r="B3" s="185"/>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2" t="s">
        <v>39</v>
      </c>
      <c r="B4" s="7" t="s">
        <v>0</v>
      </c>
      <c r="C4" s="78">
        <v>51</v>
      </c>
      <c r="D4" s="33">
        <v>46</v>
      </c>
      <c r="E4" s="28">
        <v>0.90196078431372551</v>
      </c>
      <c r="F4" s="33">
        <v>40</v>
      </c>
      <c r="G4" s="28">
        <v>0.78431372549019607</v>
      </c>
      <c r="H4" s="34">
        <v>2.8108695652173914</v>
      </c>
      <c r="I4" s="117" t="s">
        <v>32</v>
      </c>
      <c r="J4" s="118" t="s">
        <v>32</v>
      </c>
      <c r="K4" s="31" t="s">
        <v>32</v>
      </c>
      <c r="L4" s="118" t="s">
        <v>32</v>
      </c>
      <c r="M4" s="31" t="s">
        <v>32</v>
      </c>
      <c r="N4" s="119" t="s">
        <v>32</v>
      </c>
      <c r="O4" s="117" t="s">
        <v>32</v>
      </c>
      <c r="P4" s="118" t="s">
        <v>32</v>
      </c>
      <c r="Q4" s="31" t="s">
        <v>32</v>
      </c>
      <c r="R4" s="118" t="s">
        <v>32</v>
      </c>
      <c r="S4" s="31" t="s">
        <v>32</v>
      </c>
      <c r="T4" s="119" t="s">
        <v>32</v>
      </c>
    </row>
    <row r="5" spans="1:20" x14ac:dyDescent="0.25">
      <c r="A5" s="173"/>
      <c r="B5" s="7" t="s">
        <v>1</v>
      </c>
      <c r="C5" s="78">
        <v>46</v>
      </c>
      <c r="D5" s="33">
        <v>38</v>
      </c>
      <c r="E5" s="28">
        <v>0.82608695652173914</v>
      </c>
      <c r="F5" s="33">
        <v>33</v>
      </c>
      <c r="G5" s="28">
        <v>0.71739130434782605</v>
      </c>
      <c r="H5" s="34">
        <v>2.7027027027027031</v>
      </c>
      <c r="I5" s="117" t="s">
        <v>32</v>
      </c>
      <c r="J5" s="118" t="s">
        <v>32</v>
      </c>
      <c r="K5" s="31" t="s">
        <v>32</v>
      </c>
      <c r="L5" s="118" t="s">
        <v>32</v>
      </c>
      <c r="M5" s="31" t="s">
        <v>32</v>
      </c>
      <c r="N5" s="119" t="s">
        <v>32</v>
      </c>
      <c r="O5" s="117" t="s">
        <v>32</v>
      </c>
      <c r="P5" s="118" t="s">
        <v>32</v>
      </c>
      <c r="Q5" s="31" t="s">
        <v>32</v>
      </c>
      <c r="R5" s="118" t="s">
        <v>32</v>
      </c>
      <c r="S5" s="31" t="s">
        <v>32</v>
      </c>
      <c r="T5" s="119" t="s">
        <v>32</v>
      </c>
    </row>
    <row r="6" spans="1:20" x14ac:dyDescent="0.25">
      <c r="A6" s="173"/>
      <c r="B6" s="7" t="s">
        <v>2</v>
      </c>
      <c r="C6" s="78">
        <v>32</v>
      </c>
      <c r="D6" s="33">
        <v>25</v>
      </c>
      <c r="E6" s="28">
        <v>0.78125</v>
      </c>
      <c r="F6" s="33">
        <v>23</v>
      </c>
      <c r="G6" s="28">
        <v>0.71875</v>
      </c>
      <c r="H6" s="34">
        <v>3.2</v>
      </c>
      <c r="I6" s="117" t="s">
        <v>32</v>
      </c>
      <c r="J6" s="118" t="s">
        <v>32</v>
      </c>
      <c r="K6" s="31" t="s">
        <v>32</v>
      </c>
      <c r="L6" s="118" t="s">
        <v>32</v>
      </c>
      <c r="M6" s="31" t="s">
        <v>32</v>
      </c>
      <c r="N6" s="119" t="s">
        <v>32</v>
      </c>
      <c r="O6" s="117" t="s">
        <v>32</v>
      </c>
      <c r="P6" s="118" t="s">
        <v>32</v>
      </c>
      <c r="Q6" s="31" t="s">
        <v>32</v>
      </c>
      <c r="R6" s="118" t="s">
        <v>32</v>
      </c>
      <c r="S6" s="31" t="s">
        <v>32</v>
      </c>
      <c r="T6" s="119" t="s">
        <v>32</v>
      </c>
    </row>
    <row r="7" spans="1:20" x14ac:dyDescent="0.25">
      <c r="A7" s="173"/>
      <c r="B7" s="7" t="s">
        <v>48</v>
      </c>
      <c r="C7" s="78">
        <v>28</v>
      </c>
      <c r="D7" s="33">
        <v>21</v>
      </c>
      <c r="E7" s="28">
        <v>0.75</v>
      </c>
      <c r="F7" s="33">
        <v>17</v>
      </c>
      <c r="G7" s="28">
        <v>0.6071428571428571</v>
      </c>
      <c r="H7" s="34">
        <v>2.7761904761904761</v>
      </c>
      <c r="I7" s="117" t="s">
        <v>32</v>
      </c>
      <c r="J7" s="118" t="s">
        <v>32</v>
      </c>
      <c r="K7" s="31" t="s">
        <v>32</v>
      </c>
      <c r="L7" s="118" t="s">
        <v>32</v>
      </c>
      <c r="M7" s="31" t="s">
        <v>32</v>
      </c>
      <c r="N7" s="119" t="s">
        <v>32</v>
      </c>
      <c r="O7" s="117" t="s">
        <v>32</v>
      </c>
      <c r="P7" s="118" t="s">
        <v>32</v>
      </c>
      <c r="Q7" s="31" t="s">
        <v>32</v>
      </c>
      <c r="R7" s="118" t="s">
        <v>32</v>
      </c>
      <c r="S7" s="31" t="s">
        <v>32</v>
      </c>
      <c r="T7" s="119" t="s">
        <v>32</v>
      </c>
    </row>
    <row r="8" spans="1:20" x14ac:dyDescent="0.25">
      <c r="A8" s="173"/>
      <c r="B8" s="7" t="s">
        <v>47</v>
      </c>
      <c r="C8" s="78">
        <v>27</v>
      </c>
      <c r="D8" s="33">
        <v>21</v>
      </c>
      <c r="E8" s="28">
        <v>0.77777777777777779</v>
      </c>
      <c r="F8" s="33">
        <v>17</v>
      </c>
      <c r="G8" s="28">
        <v>0.62962962962962965</v>
      </c>
      <c r="H8" s="34">
        <v>2.1428571428571428</v>
      </c>
      <c r="I8" s="117" t="s">
        <v>32</v>
      </c>
      <c r="J8" s="118" t="s">
        <v>32</v>
      </c>
      <c r="K8" s="31" t="s">
        <v>32</v>
      </c>
      <c r="L8" s="118" t="s">
        <v>32</v>
      </c>
      <c r="M8" s="31" t="s">
        <v>32</v>
      </c>
      <c r="N8" s="119" t="s">
        <v>32</v>
      </c>
      <c r="O8" s="117" t="s">
        <v>32</v>
      </c>
      <c r="P8" s="118" t="s">
        <v>32</v>
      </c>
      <c r="Q8" s="31" t="s">
        <v>32</v>
      </c>
      <c r="R8" s="118" t="s">
        <v>32</v>
      </c>
      <c r="S8" s="31" t="s">
        <v>32</v>
      </c>
      <c r="T8" s="119" t="s">
        <v>32</v>
      </c>
    </row>
    <row r="9" spans="1:20" s="71" customFormat="1" x14ac:dyDescent="0.25">
      <c r="A9" s="174"/>
      <c r="B9" s="53" t="s">
        <v>30</v>
      </c>
      <c r="C9" s="79">
        <f>IFERROR(SUM(C4:C8), "--")</f>
        <v>184</v>
      </c>
      <c r="D9" s="67">
        <f>IFERROR(SUM(D4:D8), "--")</f>
        <v>151</v>
      </c>
      <c r="E9" s="68">
        <f>IFERROR(D9/C9, "--")</f>
        <v>0.82065217391304346</v>
      </c>
      <c r="F9" s="67">
        <f>IFERROR(SUM(F4:F8), "--")</f>
        <v>130</v>
      </c>
      <c r="G9" s="68">
        <f>IFERROR(F9/C9, "--")</f>
        <v>0.70652173913043481</v>
      </c>
      <c r="H9" s="69" t="s">
        <v>32</v>
      </c>
      <c r="I9" s="79">
        <f>IFERROR(SUM(I4:I8), "--")</f>
        <v>0</v>
      </c>
      <c r="J9" s="67">
        <f>IFERROR(SUM(J4:J8), "--")</f>
        <v>0</v>
      </c>
      <c r="K9" s="68" t="str">
        <f>IFERROR(J9/I9, "--")</f>
        <v>--</v>
      </c>
      <c r="L9" s="67">
        <f>IFERROR(SUM(L4:L8), "--")</f>
        <v>0</v>
      </c>
      <c r="M9" s="68" t="str">
        <f>IFERROR(L9/I9, "--")</f>
        <v>--</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4" t="s">
        <v>40</v>
      </c>
      <c r="B10" s="35" t="s">
        <v>0</v>
      </c>
      <c r="C10" s="80">
        <v>1</v>
      </c>
      <c r="D10" s="36">
        <v>1</v>
      </c>
      <c r="E10" s="58">
        <v>1</v>
      </c>
      <c r="F10" s="36">
        <v>0</v>
      </c>
      <c r="G10" s="58">
        <v>0</v>
      </c>
      <c r="H10" s="37">
        <v>0</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55"/>
      <c r="B11" s="35" t="s">
        <v>1</v>
      </c>
      <c r="C11" s="80">
        <v>3</v>
      </c>
      <c r="D11" s="36">
        <v>3</v>
      </c>
      <c r="E11" s="58">
        <v>1</v>
      </c>
      <c r="F11" s="36">
        <v>3</v>
      </c>
      <c r="G11" s="58">
        <v>1</v>
      </c>
      <c r="H11" s="37">
        <v>3</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5"/>
      <c r="B12" s="35" t="s">
        <v>2</v>
      </c>
      <c r="C12" s="80">
        <v>2</v>
      </c>
      <c r="D12" s="36">
        <v>2</v>
      </c>
      <c r="E12" s="58">
        <v>1</v>
      </c>
      <c r="F12" s="36">
        <v>2</v>
      </c>
      <c r="G12" s="58">
        <v>1</v>
      </c>
      <c r="H12" s="37">
        <v>2</v>
      </c>
      <c r="I12" s="83" t="s">
        <v>32</v>
      </c>
      <c r="J12" s="38" t="s">
        <v>32</v>
      </c>
      <c r="K12" s="91" t="s">
        <v>32</v>
      </c>
      <c r="L12" s="38" t="s">
        <v>32</v>
      </c>
      <c r="M12" s="91" t="s">
        <v>32</v>
      </c>
      <c r="N12" s="120" t="s">
        <v>32</v>
      </c>
      <c r="O12" s="83" t="s">
        <v>32</v>
      </c>
      <c r="P12" s="38" t="s">
        <v>32</v>
      </c>
      <c r="Q12" s="91" t="s">
        <v>32</v>
      </c>
      <c r="R12" s="38" t="s">
        <v>32</v>
      </c>
      <c r="S12" s="91" t="s">
        <v>32</v>
      </c>
      <c r="T12" s="90" t="s">
        <v>32</v>
      </c>
    </row>
    <row r="13" spans="1:20" x14ac:dyDescent="0.25">
      <c r="A13" s="155"/>
      <c r="B13" s="35" t="s">
        <v>48</v>
      </c>
      <c r="C13" s="80">
        <v>1</v>
      </c>
      <c r="D13" s="36">
        <v>1</v>
      </c>
      <c r="E13" s="58">
        <v>1</v>
      </c>
      <c r="F13" s="36">
        <v>1</v>
      </c>
      <c r="G13" s="58">
        <v>1</v>
      </c>
      <c r="H13" s="37">
        <v>3.7000000000000006</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5"/>
      <c r="B14" s="35" t="s">
        <v>47</v>
      </c>
      <c r="C14" s="83" t="s">
        <v>32</v>
      </c>
      <c r="D14" s="38" t="s">
        <v>32</v>
      </c>
      <c r="E14" s="91" t="s">
        <v>32</v>
      </c>
      <c r="F14" s="38" t="s">
        <v>32</v>
      </c>
      <c r="G14" s="91" t="s">
        <v>32</v>
      </c>
      <c r="H14" s="90"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56"/>
      <c r="B15" s="72" t="s">
        <v>30</v>
      </c>
      <c r="C15" s="81">
        <f>IFERROR(SUM(C10:C14), "--")</f>
        <v>7</v>
      </c>
      <c r="D15" s="73">
        <f>IFERROR(SUM(D10:D14), "--")</f>
        <v>7</v>
      </c>
      <c r="E15" s="74">
        <f>IFERROR(D15/C15, "--")</f>
        <v>1</v>
      </c>
      <c r="F15" s="73">
        <f>IFERROR(SUM(F10:F14), "--")</f>
        <v>6</v>
      </c>
      <c r="G15" s="74">
        <f>IFERROR(F15/C15, "--")</f>
        <v>0.8571428571428571</v>
      </c>
      <c r="H15" s="75" t="s">
        <v>32</v>
      </c>
      <c r="I15" s="81">
        <f>IFERROR(SUM(I10:I14), "--")</f>
        <v>0</v>
      </c>
      <c r="J15" s="73">
        <f>IFERROR(SUM(J10:J14), "--")</f>
        <v>0</v>
      </c>
      <c r="K15" s="74" t="str">
        <f>IFERROR(J15/I15, "--")</f>
        <v>--</v>
      </c>
      <c r="L15" s="73">
        <f>IFERROR(SUM(L10:L14), "--")</f>
        <v>0</v>
      </c>
      <c r="M15" s="74" t="str">
        <f>IFERROR(L15/I15, "--")</f>
        <v>--</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5" t="s">
        <v>16</v>
      </c>
      <c r="B16" s="7" t="s">
        <v>0</v>
      </c>
      <c r="C16" s="78">
        <v>11</v>
      </c>
      <c r="D16" s="33">
        <v>10</v>
      </c>
      <c r="E16" s="28">
        <v>0.90909090909090906</v>
      </c>
      <c r="F16" s="33">
        <v>10</v>
      </c>
      <c r="G16" s="28">
        <v>0.90909090909090906</v>
      </c>
      <c r="H16" s="34">
        <v>3.8</v>
      </c>
      <c r="I16" s="117" t="s">
        <v>32</v>
      </c>
      <c r="J16" s="118" t="s">
        <v>32</v>
      </c>
      <c r="K16" s="31" t="s">
        <v>32</v>
      </c>
      <c r="L16" s="118" t="s">
        <v>32</v>
      </c>
      <c r="M16" s="31" t="s">
        <v>32</v>
      </c>
      <c r="N16" s="119" t="s">
        <v>32</v>
      </c>
      <c r="O16" s="117" t="s">
        <v>32</v>
      </c>
      <c r="P16" s="118" t="s">
        <v>32</v>
      </c>
      <c r="Q16" s="31" t="s">
        <v>32</v>
      </c>
      <c r="R16" s="118" t="s">
        <v>32</v>
      </c>
      <c r="S16" s="31" t="s">
        <v>32</v>
      </c>
      <c r="T16" s="119" t="s">
        <v>32</v>
      </c>
    </row>
    <row r="17" spans="1:20" x14ac:dyDescent="0.25">
      <c r="A17" s="176"/>
      <c r="B17" s="7" t="s">
        <v>1</v>
      </c>
      <c r="C17" s="78">
        <v>9</v>
      </c>
      <c r="D17" s="33">
        <v>9</v>
      </c>
      <c r="E17" s="28">
        <v>1</v>
      </c>
      <c r="F17" s="33">
        <v>9</v>
      </c>
      <c r="G17" s="28">
        <v>1</v>
      </c>
      <c r="H17" s="34">
        <v>3.4444444444444446</v>
      </c>
      <c r="I17" s="117" t="s">
        <v>32</v>
      </c>
      <c r="J17" s="118" t="s">
        <v>32</v>
      </c>
      <c r="K17" s="31" t="s">
        <v>32</v>
      </c>
      <c r="L17" s="118" t="s">
        <v>32</v>
      </c>
      <c r="M17" s="31" t="s">
        <v>32</v>
      </c>
      <c r="N17" s="119" t="s">
        <v>32</v>
      </c>
      <c r="O17" s="117" t="s">
        <v>32</v>
      </c>
      <c r="P17" s="118" t="s">
        <v>32</v>
      </c>
      <c r="Q17" s="31" t="s">
        <v>32</v>
      </c>
      <c r="R17" s="118" t="s">
        <v>32</v>
      </c>
      <c r="S17" s="31" t="s">
        <v>32</v>
      </c>
      <c r="T17" s="119" t="s">
        <v>32</v>
      </c>
    </row>
    <row r="18" spans="1:20" x14ac:dyDescent="0.25">
      <c r="A18" s="176"/>
      <c r="B18" s="7" t="s">
        <v>2</v>
      </c>
      <c r="C18" s="78">
        <v>6</v>
      </c>
      <c r="D18" s="33">
        <v>4</v>
      </c>
      <c r="E18" s="28">
        <v>0.66666666666666663</v>
      </c>
      <c r="F18" s="33">
        <v>4</v>
      </c>
      <c r="G18" s="28">
        <v>0.66666666666666663</v>
      </c>
      <c r="H18" s="34">
        <v>4</v>
      </c>
      <c r="I18" s="117" t="s">
        <v>32</v>
      </c>
      <c r="J18" s="118" t="s">
        <v>32</v>
      </c>
      <c r="K18" s="31" t="s">
        <v>32</v>
      </c>
      <c r="L18" s="118" t="s">
        <v>32</v>
      </c>
      <c r="M18" s="31" t="s">
        <v>32</v>
      </c>
      <c r="N18" s="119" t="s">
        <v>32</v>
      </c>
      <c r="O18" s="117" t="s">
        <v>32</v>
      </c>
      <c r="P18" s="118" t="s">
        <v>32</v>
      </c>
      <c r="Q18" s="31" t="s">
        <v>32</v>
      </c>
      <c r="R18" s="118" t="s">
        <v>32</v>
      </c>
      <c r="S18" s="31" t="s">
        <v>32</v>
      </c>
      <c r="T18" s="119" t="s">
        <v>32</v>
      </c>
    </row>
    <row r="19" spans="1:20" x14ac:dyDescent="0.25">
      <c r="A19" s="176"/>
      <c r="B19" s="7" t="s">
        <v>48</v>
      </c>
      <c r="C19" s="78">
        <v>7</v>
      </c>
      <c r="D19" s="33">
        <v>7</v>
      </c>
      <c r="E19" s="28">
        <v>1</v>
      </c>
      <c r="F19" s="33">
        <v>7</v>
      </c>
      <c r="G19" s="28">
        <v>1</v>
      </c>
      <c r="H19" s="34">
        <v>3.7142857142857144</v>
      </c>
      <c r="I19" s="117" t="s">
        <v>32</v>
      </c>
      <c r="J19" s="118" t="s">
        <v>32</v>
      </c>
      <c r="K19" s="31" t="s">
        <v>32</v>
      </c>
      <c r="L19" s="118" t="s">
        <v>32</v>
      </c>
      <c r="M19" s="31" t="s">
        <v>32</v>
      </c>
      <c r="N19" s="119" t="s">
        <v>32</v>
      </c>
      <c r="O19" s="117" t="s">
        <v>32</v>
      </c>
      <c r="P19" s="118" t="s">
        <v>32</v>
      </c>
      <c r="Q19" s="31" t="s">
        <v>32</v>
      </c>
      <c r="R19" s="118" t="s">
        <v>32</v>
      </c>
      <c r="S19" s="31" t="s">
        <v>32</v>
      </c>
      <c r="T19" s="119" t="s">
        <v>32</v>
      </c>
    </row>
    <row r="20" spans="1:20" x14ac:dyDescent="0.25">
      <c r="A20" s="176"/>
      <c r="B20" s="7" t="s">
        <v>47</v>
      </c>
      <c r="C20" s="78">
        <v>6</v>
      </c>
      <c r="D20" s="33">
        <v>4</v>
      </c>
      <c r="E20" s="28">
        <v>0.66666666666666663</v>
      </c>
      <c r="F20" s="33">
        <v>3</v>
      </c>
      <c r="G20" s="28">
        <v>0.5</v>
      </c>
      <c r="H20" s="34">
        <v>2.5</v>
      </c>
      <c r="I20" s="117" t="s">
        <v>32</v>
      </c>
      <c r="J20" s="118" t="s">
        <v>32</v>
      </c>
      <c r="K20" s="31" t="s">
        <v>32</v>
      </c>
      <c r="L20" s="118" t="s">
        <v>32</v>
      </c>
      <c r="M20" s="31" t="s">
        <v>32</v>
      </c>
      <c r="N20" s="119" t="s">
        <v>32</v>
      </c>
      <c r="O20" s="117" t="s">
        <v>32</v>
      </c>
      <c r="P20" s="118" t="s">
        <v>32</v>
      </c>
      <c r="Q20" s="31" t="s">
        <v>32</v>
      </c>
      <c r="R20" s="118" t="s">
        <v>32</v>
      </c>
      <c r="S20" s="31" t="s">
        <v>32</v>
      </c>
      <c r="T20" s="119" t="s">
        <v>32</v>
      </c>
    </row>
    <row r="21" spans="1:20" s="71" customFormat="1" x14ac:dyDescent="0.25">
      <c r="A21" s="177"/>
      <c r="B21" s="53" t="s">
        <v>30</v>
      </c>
      <c r="C21" s="79">
        <f>IFERROR(SUM(C16:C20), "--")</f>
        <v>39</v>
      </c>
      <c r="D21" s="67">
        <f>IFERROR(SUM(D16:D20), "--")</f>
        <v>34</v>
      </c>
      <c r="E21" s="68">
        <f>IFERROR(D21/C21, "--")</f>
        <v>0.87179487179487181</v>
      </c>
      <c r="F21" s="67">
        <f>IFERROR(SUM(F16:F20), "--")</f>
        <v>33</v>
      </c>
      <c r="G21" s="68">
        <f>IFERROR(F21/C21, "--")</f>
        <v>0.84615384615384615</v>
      </c>
      <c r="H21" s="70" t="s">
        <v>32</v>
      </c>
      <c r="I21" s="79">
        <f>IFERROR(SUM(I16:I20), "--")</f>
        <v>0</v>
      </c>
      <c r="J21" s="67">
        <f>IFERROR(SUM(J16:J20), "--")</f>
        <v>0</v>
      </c>
      <c r="K21" s="68" t="str">
        <f>IFERROR(J21/I21, "--")</f>
        <v>--</v>
      </c>
      <c r="L21" s="67">
        <f>IFERROR(SUM(L16:L20), "--")</f>
        <v>0</v>
      </c>
      <c r="M21" s="68" t="str">
        <f>IFERROR(L21/I21, "--")</f>
        <v>--</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7" t="s">
        <v>17</v>
      </c>
      <c r="B22" s="35" t="s">
        <v>0</v>
      </c>
      <c r="C22" s="80">
        <v>10</v>
      </c>
      <c r="D22" s="36">
        <v>9</v>
      </c>
      <c r="E22" s="58">
        <v>0.9</v>
      </c>
      <c r="F22" s="36">
        <v>9</v>
      </c>
      <c r="G22" s="58">
        <v>0.9</v>
      </c>
      <c r="H22" s="37">
        <v>2.7777777777777777</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8"/>
      <c r="B23" s="35" t="s">
        <v>1</v>
      </c>
      <c r="C23" s="80">
        <v>8</v>
      </c>
      <c r="D23" s="36">
        <v>8</v>
      </c>
      <c r="E23" s="58">
        <v>1</v>
      </c>
      <c r="F23" s="36">
        <v>8</v>
      </c>
      <c r="G23" s="58">
        <v>1</v>
      </c>
      <c r="H23" s="37">
        <v>2.4624999999999999</v>
      </c>
      <c r="I23" s="83" t="s">
        <v>32</v>
      </c>
      <c r="J23" s="38" t="s">
        <v>32</v>
      </c>
      <c r="K23" s="91" t="s">
        <v>32</v>
      </c>
      <c r="L23" s="38" t="s">
        <v>32</v>
      </c>
      <c r="M23" s="91" t="s">
        <v>32</v>
      </c>
      <c r="N23" s="90" t="s">
        <v>32</v>
      </c>
      <c r="O23" s="83" t="s">
        <v>32</v>
      </c>
      <c r="P23" s="38" t="s">
        <v>32</v>
      </c>
      <c r="Q23" s="91" t="s">
        <v>32</v>
      </c>
      <c r="R23" s="38" t="s">
        <v>32</v>
      </c>
      <c r="S23" s="91" t="s">
        <v>32</v>
      </c>
      <c r="T23" s="90" t="s">
        <v>32</v>
      </c>
    </row>
    <row r="24" spans="1:20" x14ac:dyDescent="0.25">
      <c r="A24" s="148"/>
      <c r="B24" s="35" t="s">
        <v>2</v>
      </c>
      <c r="C24" s="80">
        <v>8</v>
      </c>
      <c r="D24" s="36">
        <v>8</v>
      </c>
      <c r="E24" s="58">
        <v>1</v>
      </c>
      <c r="F24" s="36">
        <v>8</v>
      </c>
      <c r="G24" s="58">
        <v>1</v>
      </c>
      <c r="H24" s="37">
        <v>3.25</v>
      </c>
      <c r="I24" s="83" t="s">
        <v>32</v>
      </c>
      <c r="J24" s="38" t="s">
        <v>32</v>
      </c>
      <c r="K24" s="91" t="s">
        <v>32</v>
      </c>
      <c r="L24" s="38" t="s">
        <v>32</v>
      </c>
      <c r="M24" s="91" t="s">
        <v>32</v>
      </c>
      <c r="N24" s="90" t="s">
        <v>32</v>
      </c>
      <c r="O24" s="83" t="s">
        <v>32</v>
      </c>
      <c r="P24" s="38" t="s">
        <v>32</v>
      </c>
      <c r="Q24" s="91" t="s">
        <v>32</v>
      </c>
      <c r="R24" s="38" t="s">
        <v>32</v>
      </c>
      <c r="S24" s="91" t="s">
        <v>32</v>
      </c>
      <c r="T24" s="90" t="s">
        <v>32</v>
      </c>
    </row>
    <row r="25" spans="1:20" x14ac:dyDescent="0.25">
      <c r="A25" s="148"/>
      <c r="B25" s="35" t="s">
        <v>48</v>
      </c>
      <c r="C25" s="80">
        <v>11</v>
      </c>
      <c r="D25" s="36">
        <v>10</v>
      </c>
      <c r="E25" s="58">
        <v>0.90909090909090906</v>
      </c>
      <c r="F25" s="36">
        <v>10</v>
      </c>
      <c r="G25" s="58">
        <v>0.90909090909090906</v>
      </c>
      <c r="H25" s="37">
        <v>3.6</v>
      </c>
      <c r="I25" s="83" t="s">
        <v>32</v>
      </c>
      <c r="J25" s="38" t="s">
        <v>32</v>
      </c>
      <c r="K25" s="91" t="s">
        <v>32</v>
      </c>
      <c r="L25" s="38" t="s">
        <v>32</v>
      </c>
      <c r="M25" s="91" t="s">
        <v>32</v>
      </c>
      <c r="N25" s="90" t="s">
        <v>32</v>
      </c>
      <c r="O25" s="83" t="s">
        <v>32</v>
      </c>
      <c r="P25" s="38" t="s">
        <v>32</v>
      </c>
      <c r="Q25" s="91" t="s">
        <v>32</v>
      </c>
      <c r="R25" s="38" t="s">
        <v>32</v>
      </c>
      <c r="S25" s="91" t="s">
        <v>32</v>
      </c>
      <c r="T25" s="90" t="s">
        <v>32</v>
      </c>
    </row>
    <row r="26" spans="1:20" x14ac:dyDescent="0.25">
      <c r="A26" s="148"/>
      <c r="B26" s="35" t="s">
        <v>47</v>
      </c>
      <c r="C26" s="80">
        <v>6</v>
      </c>
      <c r="D26" s="36">
        <v>6</v>
      </c>
      <c r="E26" s="58">
        <v>1</v>
      </c>
      <c r="F26" s="36">
        <v>6</v>
      </c>
      <c r="G26" s="58">
        <v>1</v>
      </c>
      <c r="H26" s="37">
        <v>3.3333333333333335</v>
      </c>
      <c r="I26" s="83" t="s">
        <v>32</v>
      </c>
      <c r="J26" s="38" t="s">
        <v>32</v>
      </c>
      <c r="K26" s="91" t="s">
        <v>32</v>
      </c>
      <c r="L26" s="38" t="s">
        <v>32</v>
      </c>
      <c r="M26" s="91" t="s">
        <v>32</v>
      </c>
      <c r="N26" s="90" t="s">
        <v>32</v>
      </c>
      <c r="O26" s="83" t="s">
        <v>32</v>
      </c>
      <c r="P26" s="38" t="s">
        <v>32</v>
      </c>
      <c r="Q26" s="91" t="s">
        <v>32</v>
      </c>
      <c r="R26" s="38" t="s">
        <v>32</v>
      </c>
      <c r="S26" s="91" t="s">
        <v>32</v>
      </c>
      <c r="T26" s="90" t="s">
        <v>32</v>
      </c>
    </row>
    <row r="27" spans="1:20" s="71" customFormat="1" x14ac:dyDescent="0.25">
      <c r="A27" s="149"/>
      <c r="B27" s="72" t="s">
        <v>30</v>
      </c>
      <c r="C27" s="81">
        <f>IFERROR(SUM(C22:C26), "--")</f>
        <v>43</v>
      </c>
      <c r="D27" s="73">
        <f>IFERROR(SUM(D22:D26), "--")</f>
        <v>41</v>
      </c>
      <c r="E27" s="74">
        <f>IFERROR(D27/C27, "--")</f>
        <v>0.95348837209302328</v>
      </c>
      <c r="F27" s="73">
        <f>IFERROR(SUM(F22:F26), "--")</f>
        <v>41</v>
      </c>
      <c r="G27" s="74">
        <f>IFERROR(F27/C27, "--")</f>
        <v>0.95348837209302328</v>
      </c>
      <c r="H27" s="75" t="s">
        <v>32</v>
      </c>
      <c r="I27" s="81">
        <f>IFERROR(SUM(I22:I26), "--")</f>
        <v>0</v>
      </c>
      <c r="J27" s="73">
        <f>IFERROR(SUM(J22:J26), "--")</f>
        <v>0</v>
      </c>
      <c r="K27" s="74" t="str">
        <f>IFERROR(J27/I27, "--")</f>
        <v>--</v>
      </c>
      <c r="L27" s="73">
        <f>IFERROR(SUM(L22:L26), "--")</f>
        <v>0</v>
      </c>
      <c r="M27" s="74" t="str">
        <f>IFERROR(L27/I27, "--")</f>
        <v>--</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75" t="s">
        <v>92</v>
      </c>
      <c r="B28" s="7" t="s">
        <v>0</v>
      </c>
      <c r="C28" s="78">
        <v>164</v>
      </c>
      <c r="D28" s="33">
        <v>147</v>
      </c>
      <c r="E28" s="28">
        <v>0.89634146341463417</v>
      </c>
      <c r="F28" s="33">
        <v>129</v>
      </c>
      <c r="G28" s="28">
        <v>0.78658536585365857</v>
      </c>
      <c r="H28" s="34">
        <v>2.9272108843537414</v>
      </c>
      <c r="I28" s="117" t="s">
        <v>32</v>
      </c>
      <c r="J28" s="118" t="s">
        <v>32</v>
      </c>
      <c r="K28" s="31" t="s">
        <v>32</v>
      </c>
      <c r="L28" s="118" t="s">
        <v>32</v>
      </c>
      <c r="M28" s="31" t="s">
        <v>32</v>
      </c>
      <c r="N28" s="119" t="s">
        <v>32</v>
      </c>
      <c r="O28" s="117" t="s">
        <v>32</v>
      </c>
      <c r="P28" s="118" t="s">
        <v>32</v>
      </c>
      <c r="Q28" s="31" t="s">
        <v>32</v>
      </c>
      <c r="R28" s="118" t="s">
        <v>32</v>
      </c>
      <c r="S28" s="31" t="s">
        <v>32</v>
      </c>
      <c r="T28" s="119" t="s">
        <v>32</v>
      </c>
    </row>
    <row r="29" spans="1:20" x14ac:dyDescent="0.25">
      <c r="A29" s="176"/>
      <c r="B29" s="7" t="s">
        <v>1</v>
      </c>
      <c r="C29" s="78">
        <v>149</v>
      </c>
      <c r="D29" s="33">
        <v>125</v>
      </c>
      <c r="E29" s="28">
        <v>0.83892617449664431</v>
      </c>
      <c r="F29" s="33">
        <v>98</v>
      </c>
      <c r="G29" s="28">
        <v>0.65771812080536918</v>
      </c>
      <c r="H29" s="34">
        <v>2.5495999999999999</v>
      </c>
      <c r="I29" s="117" t="s">
        <v>32</v>
      </c>
      <c r="J29" s="118" t="s">
        <v>32</v>
      </c>
      <c r="K29" s="31" t="s">
        <v>32</v>
      </c>
      <c r="L29" s="118" t="s">
        <v>32</v>
      </c>
      <c r="M29" s="31" t="s">
        <v>32</v>
      </c>
      <c r="N29" s="119" t="s">
        <v>32</v>
      </c>
      <c r="O29" s="117" t="s">
        <v>32</v>
      </c>
      <c r="P29" s="118" t="s">
        <v>32</v>
      </c>
      <c r="Q29" s="31" t="s">
        <v>32</v>
      </c>
      <c r="R29" s="118" t="s">
        <v>32</v>
      </c>
      <c r="S29" s="31" t="s">
        <v>32</v>
      </c>
      <c r="T29" s="119" t="s">
        <v>32</v>
      </c>
    </row>
    <row r="30" spans="1:20" x14ac:dyDescent="0.25">
      <c r="A30" s="176"/>
      <c r="B30" s="7" t="s">
        <v>2</v>
      </c>
      <c r="C30" s="78">
        <v>158</v>
      </c>
      <c r="D30" s="33">
        <v>140</v>
      </c>
      <c r="E30" s="28">
        <v>0.88607594936708856</v>
      </c>
      <c r="F30" s="33">
        <v>125</v>
      </c>
      <c r="G30" s="28">
        <v>0.79113924050632911</v>
      </c>
      <c r="H30" s="34">
        <v>2.8392857142857144</v>
      </c>
      <c r="I30" s="117" t="s">
        <v>32</v>
      </c>
      <c r="J30" s="118" t="s">
        <v>32</v>
      </c>
      <c r="K30" s="31" t="s">
        <v>32</v>
      </c>
      <c r="L30" s="118" t="s">
        <v>32</v>
      </c>
      <c r="M30" s="31" t="s">
        <v>32</v>
      </c>
      <c r="N30" s="119" t="s">
        <v>32</v>
      </c>
      <c r="O30" s="117" t="s">
        <v>32</v>
      </c>
      <c r="P30" s="118" t="s">
        <v>32</v>
      </c>
      <c r="Q30" s="31" t="s">
        <v>32</v>
      </c>
      <c r="R30" s="118" t="s">
        <v>32</v>
      </c>
      <c r="S30" s="31" t="s">
        <v>32</v>
      </c>
      <c r="T30" s="119" t="s">
        <v>32</v>
      </c>
    </row>
    <row r="31" spans="1:20" x14ac:dyDescent="0.25">
      <c r="A31" s="176"/>
      <c r="B31" s="7" t="s">
        <v>48</v>
      </c>
      <c r="C31" s="78">
        <v>152</v>
      </c>
      <c r="D31" s="33">
        <v>137</v>
      </c>
      <c r="E31" s="28">
        <v>0.90131578947368418</v>
      </c>
      <c r="F31" s="33">
        <v>127</v>
      </c>
      <c r="G31" s="28">
        <v>0.83552631578947367</v>
      </c>
      <c r="H31" s="34">
        <v>2.9905109489051096</v>
      </c>
      <c r="I31" s="117" t="s">
        <v>32</v>
      </c>
      <c r="J31" s="118" t="s">
        <v>32</v>
      </c>
      <c r="K31" s="31" t="s">
        <v>32</v>
      </c>
      <c r="L31" s="118" t="s">
        <v>32</v>
      </c>
      <c r="M31" s="31" t="s">
        <v>32</v>
      </c>
      <c r="N31" s="119" t="s">
        <v>32</v>
      </c>
      <c r="O31" s="117" t="s">
        <v>32</v>
      </c>
      <c r="P31" s="118" t="s">
        <v>32</v>
      </c>
      <c r="Q31" s="31" t="s">
        <v>32</v>
      </c>
      <c r="R31" s="118" t="s">
        <v>32</v>
      </c>
      <c r="S31" s="31" t="s">
        <v>32</v>
      </c>
      <c r="T31" s="119" t="s">
        <v>32</v>
      </c>
    </row>
    <row r="32" spans="1:20" x14ac:dyDescent="0.25">
      <c r="A32" s="176"/>
      <c r="B32" s="7" t="s">
        <v>47</v>
      </c>
      <c r="C32" s="78">
        <v>124</v>
      </c>
      <c r="D32" s="33">
        <v>114</v>
      </c>
      <c r="E32" s="28">
        <v>0.91935483870967738</v>
      </c>
      <c r="F32" s="33">
        <v>99</v>
      </c>
      <c r="G32" s="28">
        <v>0.79838709677419351</v>
      </c>
      <c r="H32" s="34">
        <v>2.8447368421052635</v>
      </c>
      <c r="I32" s="117" t="s">
        <v>32</v>
      </c>
      <c r="J32" s="118" t="s">
        <v>32</v>
      </c>
      <c r="K32" s="31" t="s">
        <v>32</v>
      </c>
      <c r="L32" s="118" t="s">
        <v>32</v>
      </c>
      <c r="M32" s="31" t="s">
        <v>32</v>
      </c>
      <c r="N32" s="119" t="s">
        <v>32</v>
      </c>
      <c r="O32" s="117" t="s">
        <v>32</v>
      </c>
      <c r="P32" s="118" t="s">
        <v>32</v>
      </c>
      <c r="Q32" s="31" t="s">
        <v>32</v>
      </c>
      <c r="R32" s="118" t="s">
        <v>32</v>
      </c>
      <c r="S32" s="31" t="s">
        <v>32</v>
      </c>
      <c r="T32" s="119" t="s">
        <v>32</v>
      </c>
    </row>
    <row r="33" spans="1:20" s="71" customFormat="1" x14ac:dyDescent="0.25">
      <c r="A33" s="177"/>
      <c r="B33" s="53" t="s">
        <v>30</v>
      </c>
      <c r="C33" s="79">
        <f>IFERROR(SUM(C28:C32), "--")</f>
        <v>747</v>
      </c>
      <c r="D33" s="67">
        <f>IFERROR(SUM(D28:D32), "--")</f>
        <v>663</v>
      </c>
      <c r="E33" s="68">
        <f>IFERROR(D33/C33, "--")</f>
        <v>0.8875502008032129</v>
      </c>
      <c r="F33" s="67">
        <f>IFERROR(SUM(F28:F32), "--")</f>
        <v>578</v>
      </c>
      <c r="G33" s="68">
        <f>IFERROR(F33/C33, "--")</f>
        <v>0.77376171352074963</v>
      </c>
      <c r="H33" s="70" t="s">
        <v>32</v>
      </c>
      <c r="I33" s="79">
        <f>IFERROR(SUM(I28:I32), "--")</f>
        <v>0</v>
      </c>
      <c r="J33" s="67">
        <f>IFERROR(SUM(J28:J32), "--")</f>
        <v>0</v>
      </c>
      <c r="K33" s="68" t="str">
        <f>IFERROR(J33/I33, "--")</f>
        <v>--</v>
      </c>
      <c r="L33" s="67">
        <f>IFERROR(SUM(L28:L32), "--")</f>
        <v>0</v>
      </c>
      <c r="M33" s="68" t="str">
        <f>IFERROR(L33/I33, "--")</f>
        <v>--</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7" t="s">
        <v>18</v>
      </c>
      <c r="B34" s="35" t="s">
        <v>0</v>
      </c>
      <c r="C34" s="80">
        <v>2</v>
      </c>
      <c r="D34" s="36">
        <v>2</v>
      </c>
      <c r="E34" s="58">
        <v>1</v>
      </c>
      <c r="F34" s="36">
        <v>2</v>
      </c>
      <c r="G34" s="58">
        <v>1</v>
      </c>
      <c r="H34" s="37">
        <v>4</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8"/>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8"/>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8"/>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8"/>
      <c r="B38" s="35" t="s">
        <v>47</v>
      </c>
      <c r="C38" s="80">
        <v>4</v>
      </c>
      <c r="D38" s="36">
        <v>3</v>
      </c>
      <c r="E38" s="58">
        <v>0.75</v>
      </c>
      <c r="F38" s="36">
        <v>3</v>
      </c>
      <c r="G38" s="58">
        <v>0.75</v>
      </c>
      <c r="H38" s="37">
        <v>2.6666666666666665</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9"/>
      <c r="B39" s="72" t="s">
        <v>30</v>
      </c>
      <c r="C39" s="81">
        <f>IFERROR(SUM(C34:C38), "--")</f>
        <v>6</v>
      </c>
      <c r="D39" s="73">
        <f>IFERROR(SUM(D34:D38), "--")</f>
        <v>5</v>
      </c>
      <c r="E39" s="74">
        <f>IFERROR(D39/C39, "--")</f>
        <v>0.83333333333333337</v>
      </c>
      <c r="F39" s="73">
        <f>IFERROR(SUM(F34:F38), "--")</f>
        <v>5</v>
      </c>
      <c r="G39" s="74">
        <f>IFERROR(F39/C39, "--")</f>
        <v>0.83333333333333337</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2" t="s">
        <v>56</v>
      </c>
      <c r="B40" s="7" t="s">
        <v>0</v>
      </c>
      <c r="C40" s="78">
        <v>177</v>
      </c>
      <c r="D40" s="33">
        <v>164</v>
      </c>
      <c r="E40" s="28">
        <v>0.92655367231638419</v>
      </c>
      <c r="F40" s="33">
        <v>156</v>
      </c>
      <c r="G40" s="28">
        <v>0.88135593220338981</v>
      </c>
      <c r="H40" s="34">
        <v>3.3621951219512201</v>
      </c>
      <c r="I40" s="117" t="s">
        <v>32</v>
      </c>
      <c r="J40" s="118" t="s">
        <v>32</v>
      </c>
      <c r="K40" s="31" t="s">
        <v>32</v>
      </c>
      <c r="L40" s="118" t="s">
        <v>32</v>
      </c>
      <c r="M40" s="31" t="s">
        <v>32</v>
      </c>
      <c r="N40" s="119" t="s">
        <v>32</v>
      </c>
      <c r="O40" s="117" t="s">
        <v>32</v>
      </c>
      <c r="P40" s="118" t="s">
        <v>32</v>
      </c>
      <c r="Q40" s="31" t="s">
        <v>32</v>
      </c>
      <c r="R40" s="118" t="s">
        <v>32</v>
      </c>
      <c r="S40" s="31" t="s">
        <v>32</v>
      </c>
      <c r="T40" s="119" t="s">
        <v>32</v>
      </c>
    </row>
    <row r="41" spans="1:20" x14ac:dyDescent="0.25">
      <c r="A41" s="173"/>
      <c r="B41" s="7" t="s">
        <v>1</v>
      </c>
      <c r="C41" s="78">
        <v>108</v>
      </c>
      <c r="D41" s="33">
        <v>103</v>
      </c>
      <c r="E41" s="28">
        <v>0.95370370370370372</v>
      </c>
      <c r="F41" s="33">
        <v>97</v>
      </c>
      <c r="G41" s="28">
        <v>0.89814814814814814</v>
      </c>
      <c r="H41" s="34">
        <v>3.349514563106796</v>
      </c>
      <c r="I41" s="117" t="s">
        <v>32</v>
      </c>
      <c r="J41" s="118" t="s">
        <v>32</v>
      </c>
      <c r="K41" s="31" t="s">
        <v>32</v>
      </c>
      <c r="L41" s="118" t="s">
        <v>32</v>
      </c>
      <c r="M41" s="31" t="s">
        <v>32</v>
      </c>
      <c r="N41" s="119" t="s">
        <v>32</v>
      </c>
      <c r="O41" s="117" t="s">
        <v>32</v>
      </c>
      <c r="P41" s="118" t="s">
        <v>32</v>
      </c>
      <c r="Q41" s="31" t="s">
        <v>32</v>
      </c>
      <c r="R41" s="118" t="s">
        <v>32</v>
      </c>
      <c r="S41" s="31" t="s">
        <v>32</v>
      </c>
      <c r="T41" s="119" t="s">
        <v>32</v>
      </c>
    </row>
    <row r="42" spans="1:20" x14ac:dyDescent="0.25">
      <c r="A42" s="173"/>
      <c r="B42" s="7" t="s">
        <v>2</v>
      </c>
      <c r="C42" s="78">
        <v>120</v>
      </c>
      <c r="D42" s="33">
        <v>103</v>
      </c>
      <c r="E42" s="28">
        <v>0.85833333333333328</v>
      </c>
      <c r="F42" s="33">
        <v>97</v>
      </c>
      <c r="G42" s="28">
        <v>0.80833333333333335</v>
      </c>
      <c r="H42" s="34">
        <v>3.284158415841584</v>
      </c>
      <c r="I42" s="117" t="s">
        <v>32</v>
      </c>
      <c r="J42" s="118" t="s">
        <v>32</v>
      </c>
      <c r="K42" s="31" t="s">
        <v>32</v>
      </c>
      <c r="L42" s="118" t="s">
        <v>32</v>
      </c>
      <c r="M42" s="31" t="s">
        <v>32</v>
      </c>
      <c r="N42" s="119" t="s">
        <v>32</v>
      </c>
      <c r="O42" s="117" t="s">
        <v>32</v>
      </c>
      <c r="P42" s="118" t="s">
        <v>32</v>
      </c>
      <c r="Q42" s="31" t="s">
        <v>32</v>
      </c>
      <c r="R42" s="118" t="s">
        <v>32</v>
      </c>
      <c r="S42" s="31" t="s">
        <v>32</v>
      </c>
      <c r="T42" s="119" t="s">
        <v>32</v>
      </c>
    </row>
    <row r="43" spans="1:20" x14ac:dyDescent="0.25">
      <c r="A43" s="173"/>
      <c r="B43" s="7" t="s">
        <v>48</v>
      </c>
      <c r="C43" s="78">
        <v>132</v>
      </c>
      <c r="D43" s="33">
        <v>120</v>
      </c>
      <c r="E43" s="28">
        <v>0.90909090909090906</v>
      </c>
      <c r="F43" s="33">
        <v>118</v>
      </c>
      <c r="G43" s="28">
        <v>0.89393939393939392</v>
      </c>
      <c r="H43" s="34">
        <v>3.4583333333333335</v>
      </c>
      <c r="I43" s="117" t="s">
        <v>32</v>
      </c>
      <c r="J43" s="118" t="s">
        <v>32</v>
      </c>
      <c r="K43" s="31" t="s">
        <v>32</v>
      </c>
      <c r="L43" s="118" t="s">
        <v>32</v>
      </c>
      <c r="M43" s="31" t="s">
        <v>32</v>
      </c>
      <c r="N43" s="119" t="s">
        <v>32</v>
      </c>
      <c r="O43" s="117" t="s">
        <v>32</v>
      </c>
      <c r="P43" s="118" t="s">
        <v>32</v>
      </c>
      <c r="Q43" s="31" t="s">
        <v>32</v>
      </c>
      <c r="R43" s="118" t="s">
        <v>32</v>
      </c>
      <c r="S43" s="31" t="s">
        <v>32</v>
      </c>
      <c r="T43" s="119" t="s">
        <v>32</v>
      </c>
    </row>
    <row r="44" spans="1:20" x14ac:dyDescent="0.25">
      <c r="A44" s="173"/>
      <c r="B44" s="7" t="s">
        <v>47</v>
      </c>
      <c r="C44" s="78">
        <v>82</v>
      </c>
      <c r="D44" s="33">
        <v>71</v>
      </c>
      <c r="E44" s="28">
        <v>0.86585365853658536</v>
      </c>
      <c r="F44" s="33">
        <v>70</v>
      </c>
      <c r="G44" s="28">
        <v>0.85365853658536583</v>
      </c>
      <c r="H44" s="34">
        <v>3.4267605633802818</v>
      </c>
      <c r="I44" s="117" t="s">
        <v>32</v>
      </c>
      <c r="J44" s="118" t="s">
        <v>32</v>
      </c>
      <c r="K44" s="31" t="s">
        <v>32</v>
      </c>
      <c r="L44" s="118" t="s">
        <v>32</v>
      </c>
      <c r="M44" s="31" t="s">
        <v>32</v>
      </c>
      <c r="N44" s="119" t="s">
        <v>32</v>
      </c>
      <c r="O44" s="117" t="s">
        <v>32</v>
      </c>
      <c r="P44" s="118" t="s">
        <v>32</v>
      </c>
      <c r="Q44" s="31" t="s">
        <v>32</v>
      </c>
      <c r="R44" s="118" t="s">
        <v>32</v>
      </c>
      <c r="S44" s="31" t="s">
        <v>32</v>
      </c>
      <c r="T44" s="119" t="s">
        <v>32</v>
      </c>
    </row>
    <row r="45" spans="1:20" s="71" customFormat="1" x14ac:dyDescent="0.25">
      <c r="A45" s="174"/>
      <c r="B45" s="53" t="s">
        <v>30</v>
      </c>
      <c r="C45" s="79">
        <f>IFERROR(SUM(C40:C44), "--")</f>
        <v>619</v>
      </c>
      <c r="D45" s="67">
        <f>IFERROR(SUM(D40:D44), "--")</f>
        <v>561</v>
      </c>
      <c r="E45" s="68">
        <f>IFERROR(D45/C45, "--")</f>
        <v>0.90630048465266555</v>
      </c>
      <c r="F45" s="67">
        <f>IFERROR(SUM(F40:F44), "--")</f>
        <v>538</v>
      </c>
      <c r="G45" s="68">
        <f>IFERROR(F45/C45, "--")</f>
        <v>0.86914378029079165</v>
      </c>
      <c r="H45" s="70" t="s">
        <v>32</v>
      </c>
      <c r="I45" s="79">
        <f>IFERROR(SUM(I40:I44), "--")</f>
        <v>0</v>
      </c>
      <c r="J45" s="67">
        <f>IFERROR(SUM(J40:J44), "--")</f>
        <v>0</v>
      </c>
      <c r="K45" s="68" t="str">
        <f>IFERROR(J45/I45, "--")</f>
        <v>--</v>
      </c>
      <c r="L45" s="67">
        <f>IFERROR(SUM(L40:L44), "--")</f>
        <v>0</v>
      </c>
      <c r="M45" s="68" t="str">
        <f>IFERROR(L45/I45, "--")</f>
        <v>--</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4" t="s">
        <v>41</v>
      </c>
      <c r="B46" s="35" t="s">
        <v>0</v>
      </c>
      <c r="C46" s="83">
        <v>16</v>
      </c>
      <c r="D46" s="36">
        <v>15</v>
      </c>
      <c r="E46" s="58">
        <v>0.9375</v>
      </c>
      <c r="F46" s="36">
        <v>13</v>
      </c>
      <c r="G46" s="58">
        <v>0.8125</v>
      </c>
      <c r="H46" s="37">
        <v>2.8666666666666667</v>
      </c>
      <c r="I46" s="83" t="s">
        <v>32</v>
      </c>
      <c r="J46" s="38" t="s">
        <v>32</v>
      </c>
      <c r="K46" s="91" t="s">
        <v>32</v>
      </c>
      <c r="L46" s="38" t="s">
        <v>32</v>
      </c>
      <c r="M46" s="91" t="s">
        <v>32</v>
      </c>
      <c r="N46" s="90" t="s">
        <v>32</v>
      </c>
      <c r="O46" s="83" t="s">
        <v>32</v>
      </c>
      <c r="P46" s="38" t="s">
        <v>32</v>
      </c>
      <c r="Q46" s="91" t="s">
        <v>32</v>
      </c>
      <c r="R46" s="38" t="s">
        <v>32</v>
      </c>
      <c r="S46" s="91" t="s">
        <v>32</v>
      </c>
      <c r="T46" s="90" t="s">
        <v>32</v>
      </c>
    </row>
    <row r="47" spans="1:20" x14ac:dyDescent="0.25">
      <c r="A47" s="155"/>
      <c r="B47" s="35" t="s">
        <v>1</v>
      </c>
      <c r="C47" s="80">
        <v>14</v>
      </c>
      <c r="D47" s="36">
        <v>12</v>
      </c>
      <c r="E47" s="58">
        <v>0.8571428571428571</v>
      </c>
      <c r="F47" s="36">
        <v>10</v>
      </c>
      <c r="G47" s="58">
        <v>0.7142857142857143</v>
      </c>
      <c r="H47" s="37">
        <v>2.9166666666666665</v>
      </c>
      <c r="I47" s="83" t="s">
        <v>32</v>
      </c>
      <c r="J47" s="38" t="s">
        <v>32</v>
      </c>
      <c r="K47" s="91" t="s">
        <v>32</v>
      </c>
      <c r="L47" s="38" t="s">
        <v>32</v>
      </c>
      <c r="M47" s="91" t="s">
        <v>32</v>
      </c>
      <c r="N47" s="90" t="s">
        <v>32</v>
      </c>
      <c r="O47" s="83" t="s">
        <v>32</v>
      </c>
      <c r="P47" s="38" t="s">
        <v>32</v>
      </c>
      <c r="Q47" s="91" t="s">
        <v>32</v>
      </c>
      <c r="R47" s="38" t="s">
        <v>32</v>
      </c>
      <c r="S47" s="91" t="s">
        <v>32</v>
      </c>
      <c r="T47" s="90" t="s">
        <v>32</v>
      </c>
    </row>
    <row r="48" spans="1:20" x14ac:dyDescent="0.25">
      <c r="A48" s="155"/>
      <c r="B48" s="35" t="s">
        <v>2</v>
      </c>
      <c r="C48" s="80">
        <v>30</v>
      </c>
      <c r="D48" s="36">
        <v>26</v>
      </c>
      <c r="E48" s="58">
        <v>0.8666666666666667</v>
      </c>
      <c r="F48" s="36">
        <v>25</v>
      </c>
      <c r="G48" s="58">
        <v>0.83333333333333337</v>
      </c>
      <c r="H48" s="37">
        <v>3.1923076923076925</v>
      </c>
      <c r="I48" s="83" t="s">
        <v>32</v>
      </c>
      <c r="J48" s="38" t="s">
        <v>32</v>
      </c>
      <c r="K48" s="91" t="s">
        <v>32</v>
      </c>
      <c r="L48" s="38" t="s">
        <v>32</v>
      </c>
      <c r="M48" s="91" t="s">
        <v>32</v>
      </c>
      <c r="N48" s="90" t="s">
        <v>32</v>
      </c>
      <c r="O48" s="83" t="s">
        <v>32</v>
      </c>
      <c r="P48" s="38" t="s">
        <v>32</v>
      </c>
      <c r="Q48" s="91" t="s">
        <v>32</v>
      </c>
      <c r="R48" s="38" t="s">
        <v>32</v>
      </c>
      <c r="S48" s="91" t="s">
        <v>32</v>
      </c>
      <c r="T48" s="90" t="s">
        <v>32</v>
      </c>
    </row>
    <row r="49" spans="1:20" x14ac:dyDescent="0.25">
      <c r="A49" s="155"/>
      <c r="B49" s="35" t="s">
        <v>48</v>
      </c>
      <c r="C49" s="80">
        <v>16</v>
      </c>
      <c r="D49" s="36">
        <v>16</v>
      </c>
      <c r="E49" s="58">
        <v>1</v>
      </c>
      <c r="F49" s="36">
        <v>13</v>
      </c>
      <c r="G49" s="58">
        <v>0.8125</v>
      </c>
      <c r="H49" s="37">
        <v>3.0625</v>
      </c>
      <c r="I49" s="83" t="s">
        <v>32</v>
      </c>
      <c r="J49" s="38" t="s">
        <v>32</v>
      </c>
      <c r="K49" s="91" t="s">
        <v>32</v>
      </c>
      <c r="L49" s="38" t="s">
        <v>32</v>
      </c>
      <c r="M49" s="91" t="s">
        <v>32</v>
      </c>
      <c r="N49" s="90" t="s">
        <v>32</v>
      </c>
      <c r="O49" s="83" t="s">
        <v>32</v>
      </c>
      <c r="P49" s="38" t="s">
        <v>32</v>
      </c>
      <c r="Q49" s="91" t="s">
        <v>32</v>
      </c>
      <c r="R49" s="38" t="s">
        <v>32</v>
      </c>
      <c r="S49" s="91" t="s">
        <v>32</v>
      </c>
      <c r="T49" s="90" t="s">
        <v>32</v>
      </c>
    </row>
    <row r="50" spans="1:20" x14ac:dyDescent="0.25">
      <c r="A50" s="155"/>
      <c r="B50" s="35" t="s">
        <v>47</v>
      </c>
      <c r="C50" s="80">
        <v>19</v>
      </c>
      <c r="D50" s="36">
        <v>16</v>
      </c>
      <c r="E50" s="58">
        <v>0.84210526315789469</v>
      </c>
      <c r="F50" s="36">
        <v>10</v>
      </c>
      <c r="G50" s="58">
        <v>0.52631578947368418</v>
      </c>
      <c r="H50" s="37">
        <v>2.0625</v>
      </c>
      <c r="I50" s="83" t="s">
        <v>32</v>
      </c>
      <c r="J50" s="38" t="s">
        <v>32</v>
      </c>
      <c r="K50" s="91" t="s">
        <v>32</v>
      </c>
      <c r="L50" s="38" t="s">
        <v>32</v>
      </c>
      <c r="M50" s="91" t="s">
        <v>32</v>
      </c>
      <c r="N50" s="90" t="s">
        <v>32</v>
      </c>
      <c r="O50" s="83" t="s">
        <v>32</v>
      </c>
      <c r="P50" s="38" t="s">
        <v>32</v>
      </c>
      <c r="Q50" s="91" t="s">
        <v>32</v>
      </c>
      <c r="R50" s="38" t="s">
        <v>32</v>
      </c>
      <c r="S50" s="91" t="s">
        <v>32</v>
      </c>
      <c r="T50" s="90" t="s">
        <v>32</v>
      </c>
    </row>
    <row r="51" spans="1:20" s="71" customFormat="1" x14ac:dyDescent="0.25">
      <c r="A51" s="156"/>
      <c r="B51" s="72" t="s">
        <v>30</v>
      </c>
      <c r="C51" s="81">
        <f>IFERROR(SUM(C46:C50), "--")</f>
        <v>95</v>
      </c>
      <c r="D51" s="73">
        <f>IFERROR(SUM(D46:D50), "--")</f>
        <v>85</v>
      </c>
      <c r="E51" s="74">
        <f>IFERROR(D51/C51, "--")</f>
        <v>0.89473684210526316</v>
      </c>
      <c r="F51" s="73">
        <f>IFERROR(SUM(F46:F50), "--")</f>
        <v>71</v>
      </c>
      <c r="G51" s="74">
        <f>IFERROR(F51/C51, "--")</f>
        <v>0.74736842105263157</v>
      </c>
      <c r="H51" s="75" t="s">
        <v>32</v>
      </c>
      <c r="I51" s="81">
        <f>IFERROR(SUM(I46:I50), "--")</f>
        <v>0</v>
      </c>
      <c r="J51" s="73">
        <f>IFERROR(SUM(J46:J50), "--")</f>
        <v>0</v>
      </c>
      <c r="K51" s="74" t="str">
        <f>IFERROR(J51/I51, "--")</f>
        <v>--</v>
      </c>
      <c r="L51" s="73">
        <f>IFERROR(SUM(L46:L50), "--")</f>
        <v>0</v>
      </c>
      <c r="M51" s="74" t="str">
        <f>IFERROR(L51/I51, "--")</f>
        <v>--</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2" t="s">
        <v>42</v>
      </c>
      <c r="B52" s="76" t="s">
        <v>0</v>
      </c>
      <c r="C52" s="117" t="s">
        <v>32</v>
      </c>
      <c r="D52" s="118" t="s">
        <v>32</v>
      </c>
      <c r="E52" s="31" t="s">
        <v>32</v>
      </c>
      <c r="F52" s="118" t="s">
        <v>32</v>
      </c>
      <c r="G52" s="31" t="s">
        <v>32</v>
      </c>
      <c r="H52" s="119" t="s">
        <v>32</v>
      </c>
      <c r="I52" s="117" t="s">
        <v>32</v>
      </c>
      <c r="J52" s="118" t="s">
        <v>32</v>
      </c>
      <c r="K52" s="31" t="s">
        <v>32</v>
      </c>
      <c r="L52" s="118" t="s">
        <v>32</v>
      </c>
      <c r="M52" s="31" t="s">
        <v>32</v>
      </c>
      <c r="N52" s="119" t="s">
        <v>32</v>
      </c>
      <c r="O52" s="117" t="s">
        <v>32</v>
      </c>
      <c r="P52" s="118" t="s">
        <v>32</v>
      </c>
      <c r="Q52" s="31" t="s">
        <v>32</v>
      </c>
      <c r="R52" s="118" t="s">
        <v>32</v>
      </c>
      <c r="S52" s="31" t="s">
        <v>32</v>
      </c>
      <c r="T52" s="119" t="s">
        <v>32</v>
      </c>
    </row>
    <row r="53" spans="1:20" x14ac:dyDescent="0.25">
      <c r="A53" s="173"/>
      <c r="B53" s="76" t="s">
        <v>1</v>
      </c>
      <c r="C53" s="78">
        <v>3</v>
      </c>
      <c r="D53" s="33">
        <v>3</v>
      </c>
      <c r="E53" s="28">
        <v>1</v>
      </c>
      <c r="F53" s="33">
        <v>3</v>
      </c>
      <c r="G53" s="28">
        <v>1</v>
      </c>
      <c r="H53" s="34">
        <v>4</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73"/>
      <c r="B54" s="76" t="s">
        <v>2</v>
      </c>
      <c r="C54" s="78">
        <v>4</v>
      </c>
      <c r="D54" s="33">
        <v>3</v>
      </c>
      <c r="E54" s="28">
        <v>0.75</v>
      </c>
      <c r="F54" s="33">
        <v>3</v>
      </c>
      <c r="G54" s="28">
        <v>0.75</v>
      </c>
      <c r="H54" s="34">
        <v>2.6666666666666665</v>
      </c>
      <c r="I54" s="117" t="s">
        <v>32</v>
      </c>
      <c r="J54" s="118" t="s">
        <v>32</v>
      </c>
      <c r="K54" s="31" t="s">
        <v>32</v>
      </c>
      <c r="L54" s="118" t="s">
        <v>32</v>
      </c>
      <c r="M54" s="31" t="s">
        <v>32</v>
      </c>
      <c r="N54" s="119" t="s">
        <v>32</v>
      </c>
      <c r="O54" s="117" t="s">
        <v>32</v>
      </c>
      <c r="P54" s="118" t="s">
        <v>32</v>
      </c>
      <c r="Q54" s="31" t="s">
        <v>32</v>
      </c>
      <c r="R54" s="118" t="s">
        <v>32</v>
      </c>
      <c r="S54" s="31" t="s">
        <v>32</v>
      </c>
      <c r="T54" s="119" t="s">
        <v>32</v>
      </c>
    </row>
    <row r="55" spans="1:20" x14ac:dyDescent="0.25">
      <c r="A55" s="173"/>
      <c r="B55" s="76" t="s">
        <v>48</v>
      </c>
      <c r="C55" s="78">
        <v>1</v>
      </c>
      <c r="D55" s="33">
        <v>1</v>
      </c>
      <c r="E55" s="28">
        <v>1</v>
      </c>
      <c r="F55" s="33">
        <v>1</v>
      </c>
      <c r="G55" s="28">
        <v>1</v>
      </c>
      <c r="H55" s="34">
        <v>4</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73"/>
      <c r="B56" s="76" t="s">
        <v>47</v>
      </c>
      <c r="C56" s="78">
        <v>1</v>
      </c>
      <c r="D56" s="33">
        <v>1</v>
      </c>
      <c r="E56" s="28">
        <v>1</v>
      </c>
      <c r="F56" s="33">
        <v>1</v>
      </c>
      <c r="G56" s="28">
        <v>1</v>
      </c>
      <c r="H56" s="34">
        <v>4</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74"/>
      <c r="B57" s="77" t="s">
        <v>30</v>
      </c>
      <c r="C57" s="82">
        <f>IFERROR(SUM(C52:C56), "--")</f>
        <v>9</v>
      </c>
      <c r="D57" s="77">
        <f>IFERROR(SUM(D52:D56), "--")</f>
        <v>8</v>
      </c>
      <c r="E57" s="68">
        <f>IFERROR(D57/C57, "--")</f>
        <v>0.88888888888888884</v>
      </c>
      <c r="F57" s="77">
        <f>IFERROR(SUM(F52:F56), "--")</f>
        <v>8</v>
      </c>
      <c r="G57" s="68">
        <f>IFERROR(F57/C57, "--")</f>
        <v>0.88888888888888884</v>
      </c>
      <c r="H57" s="70" t="s">
        <v>32</v>
      </c>
      <c r="I57" s="79">
        <f>IFERROR(SUM(I52:I56), "--")</f>
        <v>0</v>
      </c>
      <c r="J57" s="67">
        <f>IFERROR(SUM(J52:J56), "--")</f>
        <v>0</v>
      </c>
      <c r="K57" s="68" t="str">
        <f>IFERROR(J57/I57, "--")</f>
        <v>--</v>
      </c>
      <c r="L57" s="67">
        <f>IFERROR(SUM(L52:L56), "--")</f>
        <v>0</v>
      </c>
      <c r="M57" s="68" t="str">
        <f>IFERROR(L57/I57, "--")</f>
        <v>--</v>
      </c>
      <c r="N57" s="70" t="s">
        <v>32</v>
      </c>
      <c r="O57" s="79">
        <f>IFERROR(SUM(O52:O56), "--")</f>
        <v>0</v>
      </c>
      <c r="P57" s="67">
        <f>IFERROR(SUM(P52:P56), "--")</f>
        <v>0</v>
      </c>
      <c r="Q57" s="68" t="str">
        <f>IFERROR(P57/O57, "--")</f>
        <v>--</v>
      </c>
      <c r="R57" s="67">
        <f>IFERROR(SUM(R52:R56), "--")</f>
        <v>0</v>
      </c>
      <c r="S57" s="68" t="str">
        <f>IFERROR(R57/O57, "--")</f>
        <v>--</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2" t="s">
        <v>103</v>
      </c>
      <c r="B1" s="143"/>
      <c r="C1" s="143"/>
      <c r="D1" s="143"/>
      <c r="E1" s="143"/>
      <c r="F1" s="143"/>
      <c r="G1" s="143"/>
      <c r="H1" s="143"/>
      <c r="I1" s="143"/>
      <c r="J1" s="143"/>
      <c r="K1" s="143"/>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14</v>
      </c>
      <c r="C3" s="44">
        <v>1159.8798180000001</v>
      </c>
      <c r="D3" s="45">
        <v>435.68470362857784</v>
      </c>
      <c r="E3" s="44">
        <v>38.662660600000002</v>
      </c>
      <c r="F3" s="44">
        <v>2.6622000000000003</v>
      </c>
      <c r="G3" s="46">
        <v>1.8622000000000003</v>
      </c>
      <c r="H3" s="45">
        <v>14.522823454285929</v>
      </c>
      <c r="I3" s="43">
        <v>410</v>
      </c>
      <c r="J3" s="43">
        <v>528</v>
      </c>
      <c r="K3" s="47">
        <v>0.77651515151515149</v>
      </c>
    </row>
    <row r="4" spans="1:11" x14ac:dyDescent="0.25">
      <c r="A4" s="21" t="s">
        <v>1</v>
      </c>
      <c r="B4" s="43">
        <v>13</v>
      </c>
      <c r="C4" s="44">
        <v>933.50097899999992</v>
      </c>
      <c r="D4" s="45">
        <v>385.96749317787152</v>
      </c>
      <c r="E4" s="44">
        <v>31.116699299999997</v>
      </c>
      <c r="F4" s="44">
        <v>2.4185999999999996</v>
      </c>
      <c r="G4" s="46">
        <v>1.6185999999999996</v>
      </c>
      <c r="H4" s="45">
        <v>12.865583105929051</v>
      </c>
      <c r="I4" s="43">
        <v>311</v>
      </c>
      <c r="J4" s="43">
        <v>544</v>
      </c>
      <c r="K4" s="47">
        <v>0.5716911764705882</v>
      </c>
    </row>
    <row r="5" spans="1:11" x14ac:dyDescent="0.25">
      <c r="A5" s="21" t="s">
        <v>2</v>
      </c>
      <c r="B5" s="43">
        <v>14</v>
      </c>
      <c r="C5" s="44">
        <v>959.43245999999999</v>
      </c>
      <c r="D5" s="45">
        <v>368.37491265118064</v>
      </c>
      <c r="E5" s="44">
        <v>31.981082000000001</v>
      </c>
      <c r="F5" s="44">
        <v>2.6045000000000003</v>
      </c>
      <c r="G5" s="46">
        <v>1.8045000000000002</v>
      </c>
      <c r="H5" s="45">
        <v>12.279163755039354</v>
      </c>
      <c r="I5" s="43">
        <v>319</v>
      </c>
      <c r="J5" s="43">
        <v>574</v>
      </c>
      <c r="K5" s="47">
        <v>0.55574912891986061</v>
      </c>
    </row>
    <row r="6" spans="1:11" x14ac:dyDescent="0.25">
      <c r="A6" s="21" t="s">
        <v>48</v>
      </c>
      <c r="B6" s="43">
        <v>13</v>
      </c>
      <c r="C6" s="46">
        <v>964.63801799999987</v>
      </c>
      <c r="D6" s="48">
        <v>403.0071933489304</v>
      </c>
      <c r="E6" s="46">
        <v>32.154600599999995</v>
      </c>
      <c r="F6" s="46">
        <v>2.3936000000000002</v>
      </c>
      <c r="G6" s="46">
        <v>1.5936000000000001</v>
      </c>
      <c r="H6" s="48">
        <v>13.433573111631013</v>
      </c>
      <c r="I6" s="43">
        <v>322</v>
      </c>
      <c r="J6" s="43">
        <v>524</v>
      </c>
      <c r="K6" s="47">
        <v>0.6145038167938931</v>
      </c>
    </row>
    <row r="7" spans="1:11" x14ac:dyDescent="0.25">
      <c r="A7" s="21" t="s">
        <v>47</v>
      </c>
      <c r="B7" s="43">
        <v>13</v>
      </c>
      <c r="C7" s="44">
        <v>737.61667799999998</v>
      </c>
      <c r="D7" s="45">
        <v>304.97671297444799</v>
      </c>
      <c r="E7" s="44">
        <v>24.5872226</v>
      </c>
      <c r="F7" s="44">
        <v>2.4186000000000001</v>
      </c>
      <c r="G7" s="46">
        <v>1.6186</v>
      </c>
      <c r="H7" s="45">
        <v>10.1658904324816</v>
      </c>
      <c r="I7" s="43">
        <v>247</v>
      </c>
      <c r="J7" s="43">
        <v>564</v>
      </c>
      <c r="K7" s="47">
        <v>0.43794326241134751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2019-11-18T19:09:35Z</cp:lastPrinted>
  <dcterms:created xsi:type="dcterms:W3CDTF">2017-08-25T00:23:23Z</dcterms:created>
  <dcterms:modified xsi:type="dcterms:W3CDTF">2019-11-22T18:15:17Z</dcterms:modified>
</cp:coreProperties>
</file>